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V:\USEP\SECTEUR\2018-2019\CALENDRIER SECTEUR\"/>
    </mc:Choice>
  </mc:AlternateContent>
  <bookViews>
    <workbookView xWindow="0" yWindow="0" windowWidth="19200" windowHeight="11600" tabRatio="918"/>
  </bookViews>
  <sheets>
    <sheet name="Annuaire 2017 2018" sheetId="1" r:id="rId1"/>
    <sheet name="INSCRIPTIONS" sheetId="2" r:id="rId2"/>
    <sheet name="JPN 17" sheetId="3" r:id="rId3"/>
    <sheet name="Pétanque 17" sheetId="4" r:id="rId4"/>
    <sheet name="Course longue 18" sheetId="5" r:id="rId5"/>
    <sheet name="Sport-co 18" sheetId="6" r:id="rId6"/>
    <sheet name="CO 18" sheetId="7" r:id="rId7"/>
    <sheet name="Rando 18" sheetId="8" r:id="rId8"/>
    <sheet name="Athlé 18" sheetId="9" r:id="rId9"/>
  </sheets>
  <definedNames>
    <definedName name="_xlnm._FilterDatabase" localSheetId="8">'Athlé 18'!$A$3:$P$71</definedName>
    <definedName name="_xlnm._FilterDatabase" localSheetId="6">'CO 18'!$A$3:$P$74</definedName>
    <definedName name="_xlnm._FilterDatabase" localSheetId="4">'Course longue 18'!$A$3:$P$70</definedName>
    <definedName name="_xlnm._FilterDatabase" localSheetId="1">INSCRIPTIONS!$A$3:$P$70</definedName>
    <definedName name="_xlnm._FilterDatabase" localSheetId="2">'JPN 17'!$A$3:$P$65</definedName>
    <definedName name="_xlnm._FilterDatabase" localSheetId="3">'Pétanque 17'!$A$3:$P$72</definedName>
    <definedName name="_xlnm._FilterDatabase" localSheetId="7">'Rando 18'!$A$3:$P$71</definedName>
    <definedName name="_xlnm._FilterDatabase" localSheetId="5">'Sport-co 18'!$A$3:$P$69</definedName>
    <definedName name="_FilterDatabase_0" localSheetId="8">'Athlé 18'!$A$3:$P$71</definedName>
    <definedName name="_FilterDatabase_0" localSheetId="6">'CO 18'!$A$3:$P$74</definedName>
    <definedName name="_FilterDatabase_0" localSheetId="4">'Course longue 18'!$A$3:$P$70</definedName>
    <definedName name="_FilterDatabase_0" localSheetId="1">INSCRIPTIONS!$A$3:$P$70</definedName>
    <definedName name="_FilterDatabase_0" localSheetId="2">'JPN 17'!$A$3:$P$65</definedName>
    <definedName name="_FilterDatabase_0" localSheetId="3">'Pétanque 17'!$A$3:$P$72</definedName>
    <definedName name="_FilterDatabase_0" localSheetId="7">'Rando 18'!$A$3:$P$71</definedName>
    <definedName name="_FilterDatabase_0" localSheetId="5">'Sport-co 18'!$A$3:$P$69</definedName>
    <definedName name="_FilterDatabase_0_0" localSheetId="8">'Athlé 18'!$A$3:$P$71</definedName>
    <definedName name="_FilterDatabase_0_0" localSheetId="6">'CO 18'!$A$3:$P$74</definedName>
    <definedName name="_FilterDatabase_0_0" localSheetId="4">'Course longue 18'!$A$3:$P$70</definedName>
    <definedName name="_FilterDatabase_0_0" localSheetId="1">INSCRIPTIONS!$A$3:$P$70</definedName>
    <definedName name="_FilterDatabase_0_0" localSheetId="2">'JPN 17'!$A$3:$P$65</definedName>
    <definedName name="_FilterDatabase_0_0" localSheetId="3">'Pétanque 17'!$A$3:$P$72</definedName>
    <definedName name="_FilterDatabase_0_0" localSheetId="7">'Rando 18'!$A$3:$P$71</definedName>
    <definedName name="_FilterDatabase_0_0" localSheetId="5">'Sport-co 18'!$A$3:$P$69</definedName>
    <definedName name="Print_Area_0" localSheetId="8">'Athlé 18'!$A$3:$P$71</definedName>
    <definedName name="Print_Area_0" localSheetId="6">'CO 18'!$A$3:$P$74</definedName>
    <definedName name="Print_Area_0" localSheetId="4">'Course longue 18'!$A$3:$P$70</definedName>
    <definedName name="Print_Area_0" localSheetId="1">INSCRIPTIONS!$A$3:$P$70</definedName>
    <definedName name="Print_Area_0" localSheetId="2">'JPN 17'!$A$3:$P$65</definedName>
    <definedName name="Print_Area_0" localSheetId="3">'Pétanque 17'!$A$3:$P$72</definedName>
    <definedName name="Print_Area_0" localSheetId="7">'Rando 18'!$A$3:$P$71</definedName>
    <definedName name="Print_Area_0" localSheetId="5">'Sport-co 18'!$A$3:$P$69</definedName>
    <definedName name="Print_Area_0_0" localSheetId="8">'Athlé 18'!$A$3:$P$71</definedName>
    <definedName name="Print_Area_0_0" localSheetId="6">'CO 18'!$A$3:$P$74</definedName>
    <definedName name="Print_Area_0_0" localSheetId="4">'Course longue 18'!$A$3:$P$70</definedName>
    <definedName name="Print_Area_0_0" localSheetId="1">INSCRIPTIONS!$A$3:$P$70</definedName>
    <definedName name="Print_Area_0_0" localSheetId="2">'JPN 17'!$A$3:$P$65</definedName>
    <definedName name="Print_Area_0_0" localSheetId="3">'Pétanque 17'!$A$3:$P$72</definedName>
    <definedName name="Print_Area_0_0" localSheetId="7">'Rando 18'!$A$3:$P$71</definedName>
    <definedName name="Print_Area_0_0" localSheetId="5">'Sport-co 18'!$A$3:$P$69</definedName>
    <definedName name="_xlnm.Print_Area" localSheetId="8">'Athlé 18'!$A$3:$P$71</definedName>
    <definedName name="_xlnm.Print_Area" localSheetId="6">'CO 18'!$A$3:$P$74</definedName>
    <definedName name="_xlnm.Print_Area" localSheetId="4">'Course longue 18'!$A$3:$P$70</definedName>
    <definedName name="_xlnm.Print_Area" localSheetId="1">INSCRIPTIONS!$A$3:$P$70</definedName>
    <definedName name="_xlnm.Print_Area" localSheetId="2">'JPN 17'!$A$3:$P$65</definedName>
    <definedName name="_xlnm.Print_Area" localSheetId="3">'Pétanque 17'!$A$3:$P$72</definedName>
    <definedName name="_xlnm.Print_Area" localSheetId="7">'Rando 18'!$A$3:$P$71</definedName>
    <definedName name="_xlnm.Print_Area" localSheetId="5">'Sport-co 18'!$A$3:$P$69</definedName>
  </definedNames>
  <calcPr calcId="162913" concurrentCalc="0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48" i="1" l="1"/>
  <c r="F85" i="9"/>
  <c r="N83" i="9"/>
  <c r="M83" i="9"/>
  <c r="L83" i="9"/>
  <c r="K83" i="9"/>
  <c r="J83" i="9"/>
  <c r="I83" i="9"/>
  <c r="H83" i="9"/>
  <c r="G83" i="9"/>
  <c r="N82" i="9"/>
  <c r="M82" i="9"/>
  <c r="L82" i="9"/>
  <c r="K82" i="9"/>
  <c r="J82" i="9"/>
  <c r="I82" i="9"/>
  <c r="H82" i="9"/>
  <c r="G82" i="9"/>
  <c r="N81" i="9"/>
  <c r="M81" i="9"/>
  <c r="L81" i="9"/>
  <c r="K81" i="9"/>
  <c r="J81" i="9"/>
  <c r="I81" i="9"/>
  <c r="H81" i="9"/>
  <c r="G81" i="9"/>
  <c r="N80" i="9"/>
  <c r="M80" i="9"/>
  <c r="L80" i="9"/>
  <c r="K80" i="9"/>
  <c r="J80" i="9"/>
  <c r="I80" i="9"/>
  <c r="H80" i="9"/>
  <c r="G80" i="9"/>
  <c r="N79" i="9"/>
  <c r="M79" i="9"/>
  <c r="L79" i="9"/>
  <c r="K79" i="9"/>
  <c r="J79" i="9"/>
  <c r="I79" i="9"/>
  <c r="H79" i="9"/>
  <c r="G79" i="9"/>
  <c r="N78" i="9"/>
  <c r="M78" i="9"/>
  <c r="L78" i="9"/>
  <c r="K78" i="9"/>
  <c r="J78" i="9"/>
  <c r="I78" i="9"/>
  <c r="H78" i="9"/>
  <c r="G78" i="9"/>
  <c r="N77" i="9"/>
  <c r="M77" i="9"/>
  <c r="L77" i="9"/>
  <c r="K77" i="9"/>
  <c r="J77" i="9"/>
  <c r="I77" i="9"/>
  <c r="H77" i="9"/>
  <c r="G77" i="9"/>
  <c r="N76" i="9"/>
  <c r="N85" i="9"/>
  <c r="M76" i="9"/>
  <c r="L76" i="9"/>
  <c r="K76" i="9"/>
  <c r="K85" i="9"/>
  <c r="J76" i="9"/>
  <c r="J85" i="9"/>
  <c r="I76" i="9"/>
  <c r="H76" i="9"/>
  <c r="G76" i="9"/>
  <c r="G85" i="9"/>
  <c r="F84" i="8"/>
  <c r="N82" i="8"/>
  <c r="M82" i="8"/>
  <c r="L82" i="8"/>
  <c r="K82" i="8"/>
  <c r="J82" i="8"/>
  <c r="I82" i="8"/>
  <c r="H82" i="8"/>
  <c r="G82" i="8"/>
  <c r="N81" i="8"/>
  <c r="M81" i="8"/>
  <c r="L81" i="8"/>
  <c r="K81" i="8"/>
  <c r="J81" i="8"/>
  <c r="I81" i="8"/>
  <c r="H81" i="8"/>
  <c r="G81" i="8"/>
  <c r="N80" i="8"/>
  <c r="M80" i="8"/>
  <c r="L80" i="8"/>
  <c r="K80" i="8"/>
  <c r="J80" i="8"/>
  <c r="I80" i="8"/>
  <c r="H80" i="8"/>
  <c r="G80" i="8"/>
  <c r="N79" i="8"/>
  <c r="M79" i="8"/>
  <c r="L79" i="8"/>
  <c r="K79" i="8"/>
  <c r="J79" i="8"/>
  <c r="I79" i="8"/>
  <c r="H79" i="8"/>
  <c r="G79" i="8"/>
  <c r="N78" i="8"/>
  <c r="M78" i="8"/>
  <c r="L78" i="8"/>
  <c r="K78" i="8"/>
  <c r="J78" i="8"/>
  <c r="I78" i="8"/>
  <c r="H78" i="8"/>
  <c r="G78" i="8"/>
  <c r="N77" i="8"/>
  <c r="M77" i="8"/>
  <c r="L77" i="8"/>
  <c r="K77" i="8"/>
  <c r="J77" i="8"/>
  <c r="I77" i="8"/>
  <c r="H77" i="8"/>
  <c r="G77" i="8"/>
  <c r="N76" i="8"/>
  <c r="M76" i="8"/>
  <c r="L76" i="8"/>
  <c r="K76" i="8"/>
  <c r="J76" i="8"/>
  <c r="I76" i="8"/>
  <c r="H76" i="8"/>
  <c r="G76" i="8"/>
  <c r="N75" i="8"/>
  <c r="N84" i="8"/>
  <c r="M75" i="8"/>
  <c r="M84" i="8"/>
  <c r="L75" i="8"/>
  <c r="L84" i="8"/>
  <c r="K75" i="8"/>
  <c r="K84" i="8"/>
  <c r="J75" i="8"/>
  <c r="J84" i="8"/>
  <c r="I75" i="8"/>
  <c r="I84" i="8"/>
  <c r="H75" i="8"/>
  <c r="H84" i="8"/>
  <c r="G75" i="8"/>
  <c r="G84" i="8"/>
  <c r="F87" i="7"/>
  <c r="N85" i="7"/>
  <c r="M85" i="7"/>
  <c r="L85" i="7"/>
  <c r="K85" i="7"/>
  <c r="J85" i="7"/>
  <c r="I85" i="7"/>
  <c r="H85" i="7"/>
  <c r="G85" i="7"/>
  <c r="N84" i="7"/>
  <c r="M84" i="7"/>
  <c r="L84" i="7"/>
  <c r="K84" i="7"/>
  <c r="J84" i="7"/>
  <c r="I84" i="7"/>
  <c r="H84" i="7"/>
  <c r="G84" i="7"/>
  <c r="N83" i="7"/>
  <c r="M83" i="7"/>
  <c r="L83" i="7"/>
  <c r="K83" i="7"/>
  <c r="J83" i="7"/>
  <c r="I83" i="7"/>
  <c r="H83" i="7"/>
  <c r="G83" i="7"/>
  <c r="N82" i="7"/>
  <c r="M82" i="7"/>
  <c r="L82" i="7"/>
  <c r="K82" i="7"/>
  <c r="J82" i="7"/>
  <c r="I82" i="7"/>
  <c r="H82" i="7"/>
  <c r="G82" i="7"/>
  <c r="N81" i="7"/>
  <c r="M81" i="7"/>
  <c r="L81" i="7"/>
  <c r="K81" i="7"/>
  <c r="J81" i="7"/>
  <c r="I81" i="7"/>
  <c r="H81" i="7"/>
  <c r="G81" i="7"/>
  <c r="N80" i="7"/>
  <c r="M80" i="7"/>
  <c r="L80" i="7"/>
  <c r="K80" i="7"/>
  <c r="J80" i="7"/>
  <c r="I80" i="7"/>
  <c r="H80" i="7"/>
  <c r="G80" i="7"/>
  <c r="N79" i="7"/>
  <c r="M79" i="7"/>
  <c r="L79" i="7"/>
  <c r="K79" i="7"/>
  <c r="J79" i="7"/>
  <c r="I79" i="7"/>
  <c r="H79" i="7"/>
  <c r="G79" i="7"/>
  <c r="N78" i="7"/>
  <c r="N87" i="7"/>
  <c r="M78" i="7"/>
  <c r="M87" i="7"/>
  <c r="L78" i="7"/>
  <c r="L87" i="7"/>
  <c r="K78" i="7"/>
  <c r="K87" i="7"/>
  <c r="J78" i="7"/>
  <c r="J87" i="7"/>
  <c r="I78" i="7"/>
  <c r="I87" i="7"/>
  <c r="H78" i="7"/>
  <c r="H87" i="7"/>
  <c r="G78" i="7"/>
  <c r="G87" i="7"/>
  <c r="F82" i="6"/>
  <c r="N80" i="6"/>
  <c r="M80" i="6"/>
  <c r="L80" i="6"/>
  <c r="K80" i="6"/>
  <c r="J80" i="6"/>
  <c r="I80" i="6"/>
  <c r="H80" i="6"/>
  <c r="G80" i="6"/>
  <c r="N79" i="6"/>
  <c r="M79" i="6"/>
  <c r="L79" i="6"/>
  <c r="K79" i="6"/>
  <c r="J79" i="6"/>
  <c r="I79" i="6"/>
  <c r="H79" i="6"/>
  <c r="G79" i="6"/>
  <c r="N78" i="6"/>
  <c r="M78" i="6"/>
  <c r="L78" i="6"/>
  <c r="K78" i="6"/>
  <c r="J78" i="6"/>
  <c r="I78" i="6"/>
  <c r="H78" i="6"/>
  <c r="G78" i="6"/>
  <c r="N77" i="6"/>
  <c r="M77" i="6"/>
  <c r="L77" i="6"/>
  <c r="K77" i="6"/>
  <c r="J77" i="6"/>
  <c r="I77" i="6"/>
  <c r="H77" i="6"/>
  <c r="G77" i="6"/>
  <c r="N76" i="6"/>
  <c r="M76" i="6"/>
  <c r="L76" i="6"/>
  <c r="K76" i="6"/>
  <c r="J76" i="6"/>
  <c r="I76" i="6"/>
  <c r="H76" i="6"/>
  <c r="G76" i="6"/>
  <c r="N75" i="6"/>
  <c r="M75" i="6"/>
  <c r="L75" i="6"/>
  <c r="K75" i="6"/>
  <c r="J75" i="6"/>
  <c r="I75" i="6"/>
  <c r="H75" i="6"/>
  <c r="G75" i="6"/>
  <c r="N74" i="6"/>
  <c r="M74" i="6"/>
  <c r="L74" i="6"/>
  <c r="K74" i="6"/>
  <c r="J74" i="6"/>
  <c r="I74" i="6"/>
  <c r="H74" i="6"/>
  <c r="G74" i="6"/>
  <c r="N73" i="6"/>
  <c r="N82" i="6"/>
  <c r="M73" i="6"/>
  <c r="M82" i="6"/>
  <c r="L73" i="6"/>
  <c r="K73" i="6"/>
  <c r="J73" i="6"/>
  <c r="J82" i="6"/>
  <c r="I73" i="6"/>
  <c r="I82" i="6"/>
  <c r="H73" i="6"/>
  <c r="H82" i="6"/>
  <c r="G73" i="6"/>
  <c r="G82" i="6"/>
  <c r="F83" i="5"/>
  <c r="N81" i="5"/>
  <c r="M81" i="5"/>
  <c r="L81" i="5"/>
  <c r="K81" i="5"/>
  <c r="J81" i="5"/>
  <c r="I81" i="5"/>
  <c r="H81" i="5"/>
  <c r="G81" i="5"/>
  <c r="N80" i="5"/>
  <c r="M80" i="5"/>
  <c r="L80" i="5"/>
  <c r="K80" i="5"/>
  <c r="J80" i="5"/>
  <c r="I80" i="5"/>
  <c r="H80" i="5"/>
  <c r="G80" i="5"/>
  <c r="N79" i="5"/>
  <c r="M79" i="5"/>
  <c r="L79" i="5"/>
  <c r="K79" i="5"/>
  <c r="J79" i="5"/>
  <c r="I79" i="5"/>
  <c r="H79" i="5"/>
  <c r="G79" i="5"/>
  <c r="N78" i="5"/>
  <c r="M78" i="5"/>
  <c r="L78" i="5"/>
  <c r="K78" i="5"/>
  <c r="J78" i="5"/>
  <c r="I78" i="5"/>
  <c r="H78" i="5"/>
  <c r="G78" i="5"/>
  <c r="N77" i="5"/>
  <c r="M77" i="5"/>
  <c r="L77" i="5"/>
  <c r="K77" i="5"/>
  <c r="J77" i="5"/>
  <c r="I77" i="5"/>
  <c r="H77" i="5"/>
  <c r="G77" i="5"/>
  <c r="N76" i="5"/>
  <c r="M76" i="5"/>
  <c r="L76" i="5"/>
  <c r="K76" i="5"/>
  <c r="J76" i="5"/>
  <c r="I76" i="5"/>
  <c r="H76" i="5"/>
  <c r="G76" i="5"/>
  <c r="N75" i="5"/>
  <c r="M75" i="5"/>
  <c r="L75" i="5"/>
  <c r="K75" i="5"/>
  <c r="J75" i="5"/>
  <c r="I75" i="5"/>
  <c r="H75" i="5"/>
  <c r="G75" i="5"/>
  <c r="N74" i="5"/>
  <c r="N83" i="5"/>
  <c r="M74" i="5"/>
  <c r="M83" i="5"/>
  <c r="L74" i="5"/>
  <c r="L83" i="5"/>
  <c r="K74" i="5"/>
  <c r="K83" i="5"/>
  <c r="J74" i="5"/>
  <c r="J83" i="5"/>
  <c r="I74" i="5"/>
  <c r="I83" i="5"/>
  <c r="H74" i="5"/>
  <c r="H83" i="5"/>
  <c r="G74" i="5"/>
  <c r="G83" i="5"/>
  <c r="F85" i="4"/>
  <c r="N83" i="4"/>
  <c r="M83" i="4"/>
  <c r="L83" i="4"/>
  <c r="K83" i="4"/>
  <c r="J83" i="4"/>
  <c r="I83" i="4"/>
  <c r="H83" i="4"/>
  <c r="G83" i="4"/>
  <c r="N82" i="4"/>
  <c r="M82" i="4"/>
  <c r="L82" i="4"/>
  <c r="K82" i="4"/>
  <c r="J82" i="4"/>
  <c r="I82" i="4"/>
  <c r="H82" i="4"/>
  <c r="G82" i="4"/>
  <c r="N81" i="4"/>
  <c r="M81" i="4"/>
  <c r="L81" i="4"/>
  <c r="K81" i="4"/>
  <c r="J81" i="4"/>
  <c r="I81" i="4"/>
  <c r="H81" i="4"/>
  <c r="G81" i="4"/>
  <c r="N80" i="4"/>
  <c r="M80" i="4"/>
  <c r="L80" i="4"/>
  <c r="K80" i="4"/>
  <c r="J80" i="4"/>
  <c r="I80" i="4"/>
  <c r="H80" i="4"/>
  <c r="G80" i="4"/>
  <c r="N79" i="4"/>
  <c r="M79" i="4"/>
  <c r="L79" i="4"/>
  <c r="K79" i="4"/>
  <c r="J79" i="4"/>
  <c r="I79" i="4"/>
  <c r="H79" i="4"/>
  <c r="G79" i="4"/>
  <c r="N78" i="4"/>
  <c r="M78" i="4"/>
  <c r="L78" i="4"/>
  <c r="K78" i="4"/>
  <c r="J78" i="4"/>
  <c r="I78" i="4"/>
  <c r="H78" i="4"/>
  <c r="G78" i="4"/>
  <c r="N77" i="4"/>
  <c r="M77" i="4"/>
  <c r="L77" i="4"/>
  <c r="K77" i="4"/>
  <c r="J77" i="4"/>
  <c r="I77" i="4"/>
  <c r="H77" i="4"/>
  <c r="G77" i="4"/>
  <c r="N76" i="4"/>
  <c r="N85" i="4"/>
  <c r="M76" i="4"/>
  <c r="M85" i="4"/>
  <c r="L76" i="4"/>
  <c r="K76" i="4"/>
  <c r="K85" i="4"/>
  <c r="J76" i="4"/>
  <c r="J85" i="4"/>
  <c r="I76" i="4"/>
  <c r="I85" i="4"/>
  <c r="H76" i="4"/>
  <c r="G76" i="4"/>
  <c r="G85" i="4"/>
  <c r="F78" i="3"/>
  <c r="N76" i="3"/>
  <c r="M76" i="3"/>
  <c r="L76" i="3"/>
  <c r="K76" i="3"/>
  <c r="J76" i="3"/>
  <c r="I76" i="3"/>
  <c r="H76" i="3"/>
  <c r="G76" i="3"/>
  <c r="N75" i="3"/>
  <c r="M75" i="3"/>
  <c r="L75" i="3"/>
  <c r="K75" i="3"/>
  <c r="J75" i="3"/>
  <c r="I75" i="3"/>
  <c r="H75" i="3"/>
  <c r="G75" i="3"/>
  <c r="N74" i="3"/>
  <c r="M74" i="3"/>
  <c r="L74" i="3"/>
  <c r="K74" i="3"/>
  <c r="J74" i="3"/>
  <c r="I74" i="3"/>
  <c r="H74" i="3"/>
  <c r="G74" i="3"/>
  <c r="N73" i="3"/>
  <c r="M73" i="3"/>
  <c r="L73" i="3"/>
  <c r="K73" i="3"/>
  <c r="J73" i="3"/>
  <c r="I73" i="3"/>
  <c r="H73" i="3"/>
  <c r="G73" i="3"/>
  <c r="N72" i="3"/>
  <c r="M72" i="3"/>
  <c r="L72" i="3"/>
  <c r="K72" i="3"/>
  <c r="J72" i="3"/>
  <c r="I72" i="3"/>
  <c r="H72" i="3"/>
  <c r="G72" i="3"/>
  <c r="N71" i="3"/>
  <c r="M71" i="3"/>
  <c r="L71" i="3"/>
  <c r="K71" i="3"/>
  <c r="J71" i="3"/>
  <c r="I71" i="3"/>
  <c r="H71" i="3"/>
  <c r="G71" i="3"/>
  <c r="N70" i="3"/>
  <c r="M70" i="3"/>
  <c r="L70" i="3"/>
  <c r="K70" i="3"/>
  <c r="J70" i="3"/>
  <c r="I70" i="3"/>
  <c r="H70" i="3"/>
  <c r="G70" i="3"/>
  <c r="N69" i="3"/>
  <c r="M69" i="3"/>
  <c r="L69" i="3"/>
  <c r="K69" i="3"/>
  <c r="K78" i="3"/>
  <c r="J69" i="3"/>
  <c r="I69" i="3"/>
  <c r="H69" i="3"/>
  <c r="H78" i="3"/>
  <c r="G69" i="3"/>
  <c r="G78" i="3"/>
  <c r="F83" i="2"/>
  <c r="N81" i="2"/>
  <c r="M81" i="2"/>
  <c r="L81" i="2"/>
  <c r="K81" i="2"/>
  <c r="J81" i="2"/>
  <c r="I81" i="2"/>
  <c r="H81" i="2"/>
  <c r="G81" i="2"/>
  <c r="N80" i="2"/>
  <c r="M80" i="2"/>
  <c r="L80" i="2"/>
  <c r="K80" i="2"/>
  <c r="J80" i="2"/>
  <c r="I80" i="2"/>
  <c r="H80" i="2"/>
  <c r="G80" i="2"/>
  <c r="N79" i="2"/>
  <c r="M79" i="2"/>
  <c r="L79" i="2"/>
  <c r="K79" i="2"/>
  <c r="J79" i="2"/>
  <c r="I79" i="2"/>
  <c r="H79" i="2"/>
  <c r="G79" i="2"/>
  <c r="N78" i="2"/>
  <c r="M78" i="2"/>
  <c r="L78" i="2"/>
  <c r="K78" i="2"/>
  <c r="J78" i="2"/>
  <c r="I78" i="2"/>
  <c r="H78" i="2"/>
  <c r="G78" i="2"/>
  <c r="N77" i="2"/>
  <c r="M77" i="2"/>
  <c r="L77" i="2"/>
  <c r="K77" i="2"/>
  <c r="J77" i="2"/>
  <c r="I77" i="2"/>
  <c r="H77" i="2"/>
  <c r="G77" i="2"/>
  <c r="N76" i="2"/>
  <c r="M76" i="2"/>
  <c r="L76" i="2"/>
  <c r="K76" i="2"/>
  <c r="J76" i="2"/>
  <c r="I76" i="2"/>
  <c r="H76" i="2"/>
  <c r="G76" i="2"/>
  <c r="N75" i="2"/>
  <c r="M75" i="2"/>
  <c r="L75" i="2"/>
  <c r="K75" i="2"/>
  <c r="J75" i="2"/>
  <c r="I75" i="2"/>
  <c r="H75" i="2"/>
  <c r="G75" i="2"/>
  <c r="N74" i="2"/>
  <c r="N83" i="2"/>
  <c r="M74" i="2"/>
  <c r="M83" i="2"/>
  <c r="L74" i="2"/>
  <c r="K74" i="2"/>
  <c r="K83" i="2"/>
  <c r="J74" i="2"/>
  <c r="J83" i="2"/>
  <c r="I74" i="2"/>
  <c r="I83" i="2"/>
  <c r="H74" i="2"/>
  <c r="G74" i="2"/>
  <c r="K48" i="1"/>
  <c r="J48" i="1"/>
  <c r="I30" i="1"/>
  <c r="I29" i="1"/>
  <c r="I21" i="1"/>
  <c r="I31" i="1"/>
  <c r="I17" i="1"/>
  <c r="I16" i="1"/>
  <c r="I7" i="1"/>
  <c r="I27" i="1"/>
  <c r="I36" i="1"/>
  <c r="I6" i="1"/>
  <c r="I15" i="1"/>
  <c r="I26" i="1"/>
  <c r="I2" i="1"/>
  <c r="I43" i="1"/>
  <c r="I13" i="1"/>
  <c r="I24" i="1"/>
  <c r="I12" i="1"/>
  <c r="I4" i="1"/>
  <c r="I22" i="1"/>
  <c r="I33" i="1"/>
  <c r="G83" i="2"/>
  <c r="Q75" i="2"/>
  <c r="Q76" i="2"/>
  <c r="Q77" i="2"/>
  <c r="Q78" i="2"/>
  <c r="Q79" i="2"/>
  <c r="Q80" i="2"/>
  <c r="Q81" i="2"/>
  <c r="Q77" i="8"/>
  <c r="Q79" i="8"/>
  <c r="Q82" i="8"/>
  <c r="Q76" i="8"/>
  <c r="Q78" i="8"/>
  <c r="Q80" i="8"/>
  <c r="Q81" i="8"/>
  <c r="Q70" i="3"/>
  <c r="Q75" i="3"/>
  <c r="Q71" i="3"/>
  <c r="Q74" i="3"/>
  <c r="Q73" i="3"/>
  <c r="Q72" i="3"/>
  <c r="L83" i="2"/>
  <c r="H83" i="2"/>
  <c r="Q79" i="7"/>
  <c r="Q80" i="7"/>
  <c r="Q81" i="7"/>
  <c r="Q82" i="7"/>
  <c r="Q83" i="7"/>
  <c r="Q84" i="7"/>
  <c r="Q85" i="7"/>
  <c r="L82" i="6"/>
  <c r="Q74" i="6"/>
  <c r="Q77" i="6"/>
  <c r="Q80" i="6"/>
  <c r="Q75" i="6"/>
  <c r="Q78" i="6"/>
  <c r="K82" i="6"/>
  <c r="Q82" i="6"/>
  <c r="Q76" i="6"/>
  <c r="Q79" i="6"/>
  <c r="Q78" i="4"/>
  <c r="Q81" i="4"/>
  <c r="Q77" i="4"/>
  <c r="Q80" i="4"/>
  <c r="Q83" i="4"/>
  <c r="H85" i="4"/>
  <c r="Q79" i="4"/>
  <c r="Q82" i="4"/>
  <c r="L85" i="4"/>
  <c r="Q85" i="4"/>
  <c r="L78" i="3"/>
  <c r="M78" i="3"/>
  <c r="N78" i="3"/>
  <c r="J78" i="3"/>
  <c r="Q76" i="3"/>
  <c r="I78" i="3"/>
  <c r="L85" i="9"/>
  <c r="Q77" i="9"/>
  <c r="Q78" i="9"/>
  <c r="Q79" i="9"/>
  <c r="Q80" i="9"/>
  <c r="Q81" i="9"/>
  <c r="Q82" i="9"/>
  <c r="H85" i="9"/>
  <c r="I85" i="9"/>
  <c r="M85" i="9"/>
  <c r="Q85" i="9"/>
  <c r="Q83" i="9"/>
  <c r="I48" i="1"/>
  <c r="Q83" i="5"/>
  <c r="Q75" i="5"/>
  <c r="Q76" i="5"/>
  <c r="Q79" i="5"/>
  <c r="Q80" i="5"/>
  <c r="Q77" i="5"/>
  <c r="Q81" i="5"/>
  <c r="Q78" i="5"/>
  <c r="Q87" i="7"/>
  <c r="Q84" i="8"/>
  <c r="Q74" i="2"/>
  <c r="Q76" i="4"/>
  <c r="Q73" i="6"/>
  <c r="Q75" i="8"/>
  <c r="Q69" i="3"/>
  <c r="Q78" i="7"/>
  <c r="Q76" i="9"/>
  <c r="Q74" i="5"/>
  <c r="Q83" i="2"/>
  <c r="Q78" i="3"/>
</calcChain>
</file>

<file path=xl/sharedStrings.xml><?xml version="1.0" encoding="utf-8"?>
<sst xmlns="http://schemas.openxmlformats.org/spreadsheetml/2006/main" count="1542" uniqueCount="406">
  <si>
    <t>Nom</t>
  </si>
  <si>
    <t>prénom</t>
  </si>
  <si>
    <t>école</t>
  </si>
  <si>
    <t>Commune</t>
  </si>
  <si>
    <t>Tel école</t>
  </si>
  <si>
    <t>classe</t>
  </si>
  <si>
    <t>élèves</t>
  </si>
  <si>
    <t>Tel perso</t>
  </si>
  <si>
    <t>adresse mail</t>
  </si>
  <si>
    <t>Réadhésion (x)</t>
  </si>
  <si>
    <t>Nouvel adhérent (x)</t>
  </si>
  <si>
    <t>ALESSANDRI</t>
  </si>
  <si>
    <t>Pierre</t>
  </si>
  <si>
    <t>La Salle</t>
  </si>
  <si>
    <t>BOUC BEL AIR</t>
  </si>
  <si>
    <t>04 42 22 09 88</t>
  </si>
  <si>
    <t>CM2</t>
  </si>
  <si>
    <t>06 82 30 75 07</t>
  </si>
  <si>
    <t>p.alessandri@free.fr</t>
  </si>
  <si>
    <t>x</t>
  </si>
  <si>
    <t>CE1</t>
  </si>
  <si>
    <t>BEAUX</t>
  </si>
  <si>
    <t>CELINE</t>
  </si>
  <si>
    <t>LA SALLE</t>
  </si>
  <si>
    <t>06 15 51 85 62</t>
  </si>
  <si>
    <t>cece_beaux@hotmail.com</t>
  </si>
  <si>
    <t>BERTON</t>
  </si>
  <si>
    <t>Pascale</t>
  </si>
  <si>
    <t>Virginie DEDIEU</t>
  </si>
  <si>
    <t>bouc beL AIR</t>
  </si>
  <si>
    <t>04 42 22 08 93</t>
  </si>
  <si>
    <t>cm1</t>
  </si>
  <si>
    <t>X</t>
  </si>
  <si>
    <t>BERTONI</t>
  </si>
  <si>
    <t>Corinne</t>
  </si>
  <si>
    <t>Les Moulières</t>
  </si>
  <si>
    <t>MIMET</t>
  </si>
  <si>
    <t>CE2/ CM1</t>
  </si>
  <si>
    <t>9 + 15</t>
  </si>
  <si>
    <t>sirene.c@free.fr</t>
  </si>
  <si>
    <t>BIGOT</t>
  </si>
  <si>
    <t>Carine</t>
  </si>
  <si>
    <t>Mimet</t>
  </si>
  <si>
    <t>04 42 51 37 69</t>
  </si>
  <si>
    <t>CP</t>
  </si>
  <si>
    <t>06 17 67 20 51</t>
  </si>
  <si>
    <t>Virginie</t>
  </si>
  <si>
    <t>Borghino</t>
  </si>
  <si>
    <t>daisy</t>
  </si>
  <si>
    <t>JEAN CRESPI</t>
  </si>
  <si>
    <t>SEPTEMES</t>
  </si>
  <si>
    <t>0 491962535</t>
  </si>
  <si>
    <t>PS MS</t>
  </si>
  <si>
    <t>borghino.daisy@orange.fr</t>
  </si>
  <si>
    <t>BOYER</t>
  </si>
  <si>
    <t>Christelle</t>
  </si>
  <si>
    <t>Mistral</t>
  </si>
  <si>
    <t>Biver</t>
  </si>
  <si>
    <t>0 442511192</t>
  </si>
  <si>
    <t>ULIS</t>
  </si>
  <si>
    <t>cy.boyer@laposte.net</t>
  </si>
  <si>
    <t>L'Estello</t>
  </si>
  <si>
    <t>BURDIN</t>
  </si>
  <si>
    <t>Nathalie</t>
  </si>
  <si>
    <t>CM1/CM2</t>
  </si>
  <si>
    <t>06 42 45 06 52</t>
  </si>
  <si>
    <t>natmanub@orange.fr</t>
  </si>
  <si>
    <t>CAHOUR</t>
  </si>
  <si>
    <t>Annick</t>
  </si>
  <si>
    <t>CPCEPS</t>
  </si>
  <si>
    <t>Circo Gardanne</t>
  </si>
  <si>
    <t>04 42 51 11 11</t>
  </si>
  <si>
    <t>06 25 40 14 46</t>
  </si>
  <si>
    <t>CALAS</t>
  </si>
  <si>
    <t>Carole</t>
  </si>
  <si>
    <t>CE2/CM1</t>
  </si>
  <si>
    <t>calascarole@yahoo.fr</t>
  </si>
  <si>
    <t>CAMBAY</t>
  </si>
  <si>
    <t>Christine</t>
  </si>
  <si>
    <t>Fuveau</t>
  </si>
  <si>
    <t>04 42 65 65 48</t>
  </si>
  <si>
    <t>PS/MS/GS</t>
  </si>
  <si>
    <t>10+9</t>
  </si>
  <si>
    <t>(06) 22 47 33 14</t>
  </si>
  <si>
    <t>CAR</t>
  </si>
  <si>
    <t>Fabienne</t>
  </si>
  <si>
    <t>04 42 51 11 92</t>
  </si>
  <si>
    <t>06 87 59 28 12</t>
  </si>
  <si>
    <t>CASSONE</t>
  </si>
  <si>
    <t>Elysabeth</t>
  </si>
  <si>
    <t>Bouc-Bel-Air</t>
  </si>
  <si>
    <t>06 27 51 01 57</t>
  </si>
  <si>
    <t>CHATAIN</t>
  </si>
  <si>
    <t>Véronique</t>
  </si>
  <si>
    <t xml:space="preserve">Marius Roussel
</t>
  </si>
  <si>
    <t>Simiane</t>
  </si>
  <si>
    <t>04 42 22 46 77</t>
  </si>
  <si>
    <t>CE2</t>
  </si>
  <si>
    <t>chatainvero@gmail.com</t>
  </si>
  <si>
    <t>Attention pb de transport: Daisy en parlera lors de la réunion du bureau.</t>
  </si>
  <si>
    <t>Gréasque</t>
  </si>
  <si>
    <t>CM1</t>
  </si>
  <si>
    <t>COULANGE</t>
  </si>
  <si>
    <t>Marie</t>
  </si>
  <si>
    <t>La Barque</t>
  </si>
  <si>
    <t>04 42 58 67 66</t>
  </si>
  <si>
    <t>06 84 18 84 19</t>
  </si>
  <si>
    <t>DELAVILLE</t>
  </si>
  <si>
    <t>STEPHANIE</t>
  </si>
  <si>
    <t>GS/CP</t>
  </si>
  <si>
    <t>Laurence</t>
  </si>
  <si>
    <t>MS/GS</t>
  </si>
  <si>
    <t>FIORI</t>
  </si>
  <si>
    <t>Valérie</t>
  </si>
  <si>
    <t>virginie DEDIEU</t>
  </si>
  <si>
    <t>CE1/CE2</t>
  </si>
  <si>
    <t>06 16 15 39 20</t>
  </si>
  <si>
    <t>FONSEGRIVE</t>
  </si>
  <si>
    <t>Sylvie</t>
  </si>
  <si>
    <t>St victoire</t>
  </si>
  <si>
    <t>Chateauneuf</t>
  </si>
  <si>
    <t>04 42 58 68 15</t>
  </si>
  <si>
    <t xml:space="preserve">GS </t>
  </si>
  <si>
    <t>06 82 89 88 69</t>
  </si>
  <si>
    <t>ciredutemps@msn.com</t>
  </si>
  <si>
    <t>GARDON</t>
  </si>
  <si>
    <t>Myriam</t>
  </si>
  <si>
    <t xml:space="preserve">Frédéric Mistral </t>
  </si>
  <si>
    <t>BIVER</t>
  </si>
  <si>
    <t>mimigueydon@orange.fr</t>
  </si>
  <si>
    <t>GROFF</t>
  </si>
  <si>
    <t>Ariane</t>
  </si>
  <si>
    <t>ST victoire</t>
  </si>
  <si>
    <t>MS</t>
  </si>
  <si>
    <t>06 72 22 29 25</t>
  </si>
  <si>
    <t>ariane.groff@laposte.net</t>
  </si>
  <si>
    <t>GROSCLAUDE</t>
  </si>
  <si>
    <t>VIRGINIE</t>
  </si>
  <si>
    <t>CM1 CM2</t>
  </si>
  <si>
    <t>virginie_gc@yahoo.fr</t>
  </si>
  <si>
    <t xml:space="preserve">GUILLEM
</t>
  </si>
  <si>
    <t>Marius Roussel</t>
  </si>
  <si>
    <t>06 68 04 15 58</t>
  </si>
  <si>
    <t>JADOT</t>
  </si>
  <si>
    <t>Sandrine</t>
  </si>
  <si>
    <t>sandrine.jadot@orange.fr</t>
  </si>
  <si>
    <t xml:space="preserve">LARIBI </t>
  </si>
  <si>
    <t>Céline</t>
  </si>
  <si>
    <t>(06) 25 06 03 27</t>
  </si>
  <si>
    <t>celinelaribi@orange.fr</t>
  </si>
  <si>
    <t>LAZARINI</t>
  </si>
  <si>
    <t>Stephane</t>
  </si>
  <si>
    <t>Aix-Est</t>
  </si>
  <si>
    <t>06 22 28 38 83</t>
  </si>
  <si>
    <t>LEQUEUX</t>
  </si>
  <si>
    <t>CARINE</t>
  </si>
  <si>
    <t>marius roussel</t>
  </si>
  <si>
    <t>simiane</t>
  </si>
  <si>
    <t>0 442620745</t>
  </si>
  <si>
    <t>lequeux.carine@orange.fr</t>
  </si>
  <si>
    <t>LUCCHESI</t>
  </si>
  <si>
    <t>luchris2@free.fr</t>
  </si>
  <si>
    <t>LUU</t>
  </si>
  <si>
    <t>Danh</t>
  </si>
  <si>
    <t>école du 14 juillet</t>
  </si>
  <si>
    <t>10+10</t>
  </si>
  <si>
    <t>06 28 34 05 59</t>
  </si>
  <si>
    <t>MAILLARD</t>
  </si>
  <si>
    <t>MariusRoussel</t>
  </si>
  <si>
    <t>SIMIANE</t>
  </si>
  <si>
    <t>06 09 58 77 20</t>
  </si>
  <si>
    <t>laurenceantoine@9online.fr</t>
  </si>
  <si>
    <t>marguerie</t>
  </si>
  <si>
    <t>cédric</t>
  </si>
  <si>
    <t>arthur rimbaud</t>
  </si>
  <si>
    <t>ce1</t>
  </si>
  <si>
    <t>sder@hotmail.fr</t>
  </si>
  <si>
    <t>MAZARI</t>
  </si>
  <si>
    <t>lila</t>
  </si>
  <si>
    <t>La salle</t>
  </si>
  <si>
    <t>06 85 10 33 05</t>
  </si>
  <si>
    <t>PAJON</t>
  </si>
  <si>
    <t>Géraldine</t>
  </si>
  <si>
    <t>06 29 44 53 88</t>
  </si>
  <si>
    <t>REDONDI</t>
  </si>
  <si>
    <t>Régine</t>
  </si>
  <si>
    <t>08 70 29 50 13</t>
  </si>
  <si>
    <t>REUILLES</t>
  </si>
  <si>
    <t>Katy</t>
  </si>
  <si>
    <t>0 442656548</t>
  </si>
  <si>
    <t>RICHARD</t>
  </si>
  <si>
    <t>Marie-Christine</t>
  </si>
  <si>
    <t>06 81 77 94 88</t>
  </si>
  <si>
    <t>RIMAURO</t>
  </si>
  <si>
    <t>Katia</t>
  </si>
  <si>
    <t>katia.rimauro@gmail.com</t>
  </si>
  <si>
    <t>ROSSIGNOL</t>
  </si>
  <si>
    <t>Christel</t>
  </si>
  <si>
    <t>06 74 34 42 09</t>
  </si>
  <si>
    <t>Muriel</t>
  </si>
  <si>
    <t>SERET</t>
  </si>
  <si>
    <t>CP/CE1</t>
  </si>
  <si>
    <t>06 83 11 36 68</t>
  </si>
  <si>
    <t>THOMAS</t>
  </si>
  <si>
    <t>valerie</t>
  </si>
  <si>
    <t>frederic mistral</t>
  </si>
  <si>
    <t>gardanne</t>
  </si>
  <si>
    <t>ce2</t>
  </si>
  <si>
    <t>TOUMASSIAN</t>
  </si>
  <si>
    <t>Audrey</t>
  </si>
  <si>
    <t>15 + 11</t>
  </si>
  <si>
    <t>06 82 75 92 03</t>
  </si>
  <si>
    <t>audrey.toumassian@laposte.net</t>
  </si>
  <si>
    <t>VAN OVERBECK</t>
  </si>
  <si>
    <t>Rémi</t>
  </si>
  <si>
    <t>Ste Victoire</t>
  </si>
  <si>
    <t>GS/MS</t>
  </si>
  <si>
    <t>07 68 15 65 31</t>
  </si>
  <si>
    <t>VERNET</t>
  </si>
  <si>
    <t>Raphaëlle</t>
  </si>
  <si>
    <t>A Rimbaud</t>
  </si>
  <si>
    <t>04 42 65 65 29</t>
  </si>
  <si>
    <t>06 88 45 50 35</t>
  </si>
  <si>
    <t>VILLENEUVE</t>
  </si>
  <si>
    <t>15+12</t>
  </si>
  <si>
    <t>06 85 69 97 78</t>
  </si>
  <si>
    <t>Total</t>
  </si>
  <si>
    <t>Choisir une activité au maximum parmi les deux</t>
  </si>
  <si>
    <t>Idem</t>
  </si>
  <si>
    <t>enseignant</t>
  </si>
  <si>
    <t>niveau de classe</t>
  </si>
  <si>
    <t>niveau de classe choisi pour la rencontre (cours double)</t>
  </si>
  <si>
    <t>circo</t>
  </si>
  <si>
    <t>nombre d'élèves</t>
  </si>
  <si>
    <t>jeux pleine nature</t>
  </si>
  <si>
    <t>pétanque</t>
  </si>
  <si>
    <t xml:space="preserve">course longue </t>
  </si>
  <si>
    <t>sports-co</t>
  </si>
  <si>
    <t>CO</t>
  </si>
  <si>
    <t>rando</t>
  </si>
  <si>
    <t>athlétisme</t>
  </si>
  <si>
    <t>tennis</t>
  </si>
  <si>
    <t>aide</t>
  </si>
  <si>
    <t>rencontre départementale</t>
  </si>
  <si>
    <t xml:space="preserve">oui </t>
  </si>
  <si>
    <t>non</t>
  </si>
  <si>
    <t>Trets</t>
  </si>
  <si>
    <t>4 jours</t>
  </si>
  <si>
    <t>TRETS</t>
  </si>
  <si>
    <t>GS</t>
  </si>
  <si>
    <t>maternelle du 14 juillet</t>
  </si>
  <si>
    <t>Luu Danh</t>
  </si>
  <si>
    <t>Aix Est</t>
  </si>
  <si>
    <t>14+13</t>
  </si>
  <si>
    <t>Reuilles Katy</t>
  </si>
  <si>
    <t>13+13</t>
  </si>
  <si>
    <t>Christine Cambay/ Céline Laribi</t>
  </si>
  <si>
    <t xml:space="preserve">Albert Jouly ROUSSET </t>
  </si>
  <si>
    <t>WALTER Catherine</t>
  </si>
  <si>
    <t>?</t>
  </si>
  <si>
    <t>5 jours jeudi AM libéré</t>
  </si>
  <si>
    <t>Arthur Rimbaud Fuveau</t>
  </si>
  <si>
    <t>Raphaëlle VERNET</t>
  </si>
  <si>
    <t>AIX EST</t>
  </si>
  <si>
    <t>Non</t>
  </si>
  <si>
    <t>Ecole Paul Eluard LA BOUILLADISSE</t>
  </si>
  <si>
    <t>Ecole élémentaire Marcel Pagnol Peypin</t>
  </si>
  <si>
    <t>Gardanne</t>
  </si>
  <si>
    <t>Brignon Hénia</t>
  </si>
  <si>
    <t>Ce1</t>
  </si>
  <si>
    <t>Ecole des Moulièrs</t>
  </si>
  <si>
    <t>Katia RIMAURO</t>
  </si>
  <si>
    <t>Ecole élémentaire Albert Jouly</t>
  </si>
  <si>
    <t>Christelle NOGUERE</t>
  </si>
  <si>
    <t>Muriel SACCO</t>
  </si>
  <si>
    <t>oui</t>
  </si>
  <si>
    <t>4 Jours</t>
  </si>
  <si>
    <t>FARISS Joëlle</t>
  </si>
  <si>
    <t xml:space="preserve">4 jours </t>
  </si>
  <si>
    <t>Les Hameaux La Bouilladisse</t>
  </si>
  <si>
    <t>Claudine Mistral</t>
  </si>
  <si>
    <t>15+12 : 27</t>
  </si>
  <si>
    <t>CONTENT Aurélie</t>
  </si>
  <si>
    <t>Eliet Julie</t>
  </si>
  <si>
    <t>BLANC Virginie</t>
  </si>
  <si>
    <t>CROUILLEBOIS Olivier</t>
  </si>
  <si>
    <t>Total PS</t>
  </si>
  <si>
    <t>Total MS</t>
  </si>
  <si>
    <t>Total GS</t>
  </si>
  <si>
    <t>Total CP</t>
  </si>
  <si>
    <t>Total CE1</t>
  </si>
  <si>
    <t>Total CE2</t>
  </si>
  <si>
    <t>Total CM1</t>
  </si>
  <si>
    <t>Total CM2</t>
  </si>
  <si>
    <t>Christine DUPIRE</t>
  </si>
  <si>
    <t>CAZORLA Sandrine</t>
  </si>
  <si>
    <t>matin</t>
  </si>
  <si>
    <t>aprem</t>
  </si>
  <si>
    <t>pacalou@simianegmail,com</t>
  </si>
  <si>
    <t xml:space="preserve">GARRIGUES </t>
  </si>
  <si>
    <t>Claire</t>
  </si>
  <si>
    <t>clgarrigues@gmail,com</t>
  </si>
  <si>
    <t>christine.cambay@laposte.net</t>
  </si>
  <si>
    <t>WOJCIK</t>
  </si>
  <si>
    <t>06 66 41 38 48</t>
  </si>
  <si>
    <t>ghislaine.monclus@wanadoo.fr</t>
  </si>
  <si>
    <t>Réunion de préparation le mardi 18/9 après l'AG</t>
  </si>
  <si>
    <t>Mimet ou Gardanne (COSEC)</t>
  </si>
  <si>
    <t>Vendredi 19/10</t>
  </si>
  <si>
    <t>Jeudi 18/10</t>
  </si>
  <si>
    <t>Mardi 16/10</t>
  </si>
  <si>
    <t>C2</t>
  </si>
  <si>
    <t>C3</t>
  </si>
  <si>
    <t>FUVEAU Les Planes</t>
  </si>
  <si>
    <t>mardi 13/11 matin</t>
  </si>
  <si>
    <t xml:space="preserve">jeudi 15/11 matin </t>
  </si>
  <si>
    <t>C2 et C3</t>
  </si>
  <si>
    <t>Mardi 20/11 matin</t>
  </si>
  <si>
    <t>Réunion de préparation le mardi 25 septembre à 17h15</t>
  </si>
  <si>
    <t>Mardi 29/01</t>
  </si>
  <si>
    <t>Jeudi 31/01</t>
  </si>
  <si>
    <t>Réunion de préparation le mardi 6/11, 17h15</t>
  </si>
  <si>
    <t>CADOLIVE - ARBORETUM</t>
  </si>
  <si>
    <t>MONTAURY - Bouc Bel Air</t>
  </si>
  <si>
    <t>Jeux collectifs - C2</t>
  </si>
  <si>
    <t>Mardi 5/03</t>
  </si>
  <si>
    <t>Vendredi 8/03</t>
  </si>
  <si>
    <t>Tchouk - C3</t>
  </si>
  <si>
    <t>Réunions de préparation cycle 2 et cycle 3 mardi 4/12  17h15  aux Moulières , 17h15</t>
  </si>
  <si>
    <t>Roques Hautes</t>
  </si>
  <si>
    <t>Jeudi 25/04</t>
  </si>
  <si>
    <t>Vendredi 26/04</t>
  </si>
  <si>
    <t>Maternelles / C2</t>
  </si>
  <si>
    <t>C2 / C3</t>
  </si>
  <si>
    <t>Réunion de préparation le mercredi 23/1 10h-12h, Roques Hautes.</t>
  </si>
  <si>
    <t>Mardi 21/05</t>
  </si>
  <si>
    <t>Jeudi 23/05</t>
  </si>
  <si>
    <t>FUVEAU Stade Paul Prieur</t>
  </si>
  <si>
    <t>Mardi 28/05</t>
  </si>
  <si>
    <t>Réunion de préparation le mardi 26/2 - Beausoleil -17h15</t>
  </si>
  <si>
    <t>Seret Virginie</t>
  </si>
  <si>
    <t>Virginie Dedieu</t>
  </si>
  <si>
    <t>Cassone Elisabeth</t>
  </si>
  <si>
    <t>Rossignbol Christel</t>
  </si>
  <si>
    <t>Fiori Valérie</t>
  </si>
  <si>
    <t>CO lundi ou mardi</t>
  </si>
  <si>
    <t>Elbaz Andrée</t>
  </si>
  <si>
    <t>Beaux Céline</t>
  </si>
  <si>
    <t>Beausoleil</t>
  </si>
  <si>
    <t>Nalin Ghislaine</t>
  </si>
  <si>
    <t>PS</t>
  </si>
  <si>
    <t>Borghino Daisy</t>
  </si>
  <si>
    <t>PS/MS</t>
  </si>
  <si>
    <t>Camus Sophie</t>
  </si>
  <si>
    <t>Aurélia</t>
  </si>
  <si>
    <t>Laëtitia</t>
  </si>
  <si>
    <t xml:space="preserve">Simiane </t>
  </si>
  <si>
    <t>Guilhem Nathalie</t>
  </si>
  <si>
    <t>Lucchesi Christine</t>
  </si>
  <si>
    <t>Chatain Véronique</t>
  </si>
  <si>
    <t>Maillard Laurence</t>
  </si>
  <si>
    <t>Souhaitent être 2 classes par rencontre</t>
  </si>
  <si>
    <t>Mistral Biver</t>
  </si>
  <si>
    <t>Car Fabienne</t>
  </si>
  <si>
    <t>Thomas Valérie</t>
  </si>
  <si>
    <t xml:space="preserve">souhait: </t>
  </si>
  <si>
    <t>Gardon Myriam</t>
  </si>
  <si>
    <t>JPN 13 avril matin - CO: 25 avril</t>
  </si>
  <si>
    <t>Boyer Christelle</t>
  </si>
  <si>
    <t>JPN: 13 avril matin</t>
  </si>
  <si>
    <t>Richard Marie- Christine</t>
  </si>
  <si>
    <t>Pajon Géraldine</t>
  </si>
  <si>
    <t>souhait : CO le 25 avril - avec V thomas si possible</t>
  </si>
  <si>
    <t>Maternelle 14 juillet</t>
  </si>
  <si>
    <t>Reuiles Katy</t>
  </si>
  <si>
    <t>Cambay Christine</t>
  </si>
  <si>
    <t>Laribi Céline</t>
  </si>
  <si>
    <t>Arthur Rimbaud</t>
  </si>
  <si>
    <t>Marguerie Cédric</t>
  </si>
  <si>
    <t>Vernet Raphaelle</t>
  </si>
  <si>
    <t>Moulières</t>
  </si>
  <si>
    <t>Jadot Sandrine</t>
  </si>
  <si>
    <t>Rimauro Katia</t>
  </si>
  <si>
    <t>Bertoni Corinne</t>
  </si>
  <si>
    <t>Redondi Régine</t>
  </si>
  <si>
    <t>Bigot Carine</t>
  </si>
  <si>
    <t>Crespi</t>
  </si>
  <si>
    <t>Betty</t>
  </si>
  <si>
    <t>Grosclaude Virginie</t>
  </si>
  <si>
    <t>Delville Stéphanie</t>
  </si>
  <si>
    <t>Lila MAZARI</t>
  </si>
  <si>
    <t>JPN: 15 nov matin / Athlé pas le vendredi</t>
  </si>
  <si>
    <t>Muriel VILLENEUVE</t>
  </si>
  <si>
    <t>Marie COULANGE</t>
  </si>
  <si>
    <t>FA Jean François</t>
  </si>
  <si>
    <t>CM1-CM2</t>
  </si>
  <si>
    <t>MATIN</t>
  </si>
  <si>
    <t>Après Midi</t>
  </si>
  <si>
    <t>Après midi</t>
  </si>
  <si>
    <t xml:space="preserve">C2 </t>
  </si>
  <si>
    <t xml:space="preserve">C3 </t>
  </si>
  <si>
    <t>Maternelle</t>
  </si>
  <si>
    <t>C3 - PETANQUE</t>
  </si>
  <si>
    <t>C3 - MOLKKY</t>
  </si>
  <si>
    <t>C2 - PETANQUE</t>
  </si>
  <si>
    <t>Après-midi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</si>
</sst>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\ mmmm"/>
  </numFmts>
  <fonts count="28" x14ac:knownFonts="1">
    <font>
      <sz val="10"/>
      <name val="Arial"/>
      <family val="2"/>
      <charset val="1"/>
    </font>
    <font>
      <sz val="10"/>
      <color rgb="FF000000"/>
      <name val="Arial"/>
      <family val="2"/>
      <charset val="1"/>
    </font>
    <font>
      <sz val="10"/>
      <color rgb="FF3366FF"/>
      <name val="Arial"/>
      <family val="2"/>
      <charset val="1"/>
    </font>
    <font>
      <u/>
      <sz val="10"/>
      <color rgb="FF0000FF"/>
      <name val="Arial"/>
      <family val="2"/>
      <charset val="1"/>
    </font>
    <font>
      <sz val="10"/>
      <color rgb="FF1155CC"/>
      <name val="Arial"/>
      <family val="2"/>
      <charset val="1"/>
    </font>
    <font>
      <sz val="14"/>
      <color rgb="FFFF0000"/>
      <name val="Arial"/>
      <family val="2"/>
      <charset val="1"/>
    </font>
    <font>
      <b/>
      <sz val="16"/>
      <name val="Arial"/>
      <family val="2"/>
      <charset val="1"/>
    </font>
    <font>
      <b/>
      <sz val="10"/>
      <name val="Arial"/>
      <family val="2"/>
      <charset val="1"/>
    </font>
    <font>
      <b/>
      <sz val="10"/>
      <color rgb="FF000000"/>
      <name val="Arial"/>
      <family val="2"/>
      <charset val="1"/>
    </font>
    <font>
      <sz val="11"/>
      <name val="Calibri"/>
      <family val="2"/>
      <charset val="1"/>
    </font>
    <font>
      <sz val="10"/>
      <color rgb="FFFF0000"/>
      <name val="Arial"/>
      <family val="2"/>
      <charset val="1"/>
    </font>
    <font>
      <b/>
      <sz val="10"/>
      <color rgb="FF351C75"/>
      <name val="Arial"/>
      <family val="2"/>
      <charset val="1"/>
    </font>
    <font>
      <b/>
      <sz val="9"/>
      <name val="Arial"/>
      <family val="2"/>
      <charset val="1"/>
    </font>
    <font>
      <b/>
      <sz val="14"/>
      <color rgb="FFFF0000"/>
      <name val="Arial"/>
      <family val="2"/>
      <charset val="1"/>
    </font>
    <font>
      <b/>
      <sz val="10"/>
      <color rgb="FFFF0000"/>
      <name val="Arial"/>
      <family val="2"/>
      <charset val="1"/>
    </font>
    <font>
      <sz val="10"/>
      <name val="Arial"/>
      <family val="2"/>
    </font>
    <font>
      <b/>
      <sz val="14"/>
      <color rgb="FFFFFF00"/>
      <name val="Arial"/>
      <family val="2"/>
      <charset val="1"/>
    </font>
    <font>
      <sz val="14"/>
      <name val="Arial"/>
      <family val="2"/>
      <charset val="1"/>
    </font>
    <font>
      <sz val="11"/>
      <name val="Arial"/>
      <family val="2"/>
      <charset val="1"/>
    </font>
    <font>
      <sz val="12"/>
      <name val="Arial"/>
      <family val="2"/>
      <charset val="1"/>
    </font>
    <font>
      <sz val="9"/>
      <name val="Arial"/>
      <family val="2"/>
      <charset val="1"/>
    </font>
    <font>
      <sz val="9"/>
      <color rgb="FF000000"/>
      <name val="Arial"/>
      <family val="2"/>
      <charset val="1"/>
    </font>
    <font>
      <b/>
      <sz val="14"/>
      <name val="Arial"/>
      <family val="2"/>
      <charset val="1"/>
    </font>
    <font>
      <b/>
      <sz val="14"/>
      <name val="Arial"/>
      <family val="2"/>
    </font>
    <font>
      <b/>
      <sz val="10"/>
      <name val="Arial"/>
      <family val="2"/>
    </font>
    <font>
      <b/>
      <sz val="11"/>
      <name val="Calibri"/>
      <family val="2"/>
    </font>
    <font>
      <b/>
      <sz val="10"/>
      <color rgb="FF000000"/>
      <name val="Arial"/>
      <family val="2"/>
    </font>
    <font>
      <b/>
      <sz val="16"/>
      <name val="Arial"/>
      <family val="2"/>
    </font>
  </fonts>
  <fills count="64">
    <fill>
      <patternFill patternType="none"/>
    </fill>
    <fill>
      <patternFill patternType="gray125"/>
    </fill>
    <fill>
      <patternFill patternType="solid">
        <fgColor rgb="FFFFFFFF"/>
        <bgColor rgb="FFEBF1DE"/>
      </patternFill>
    </fill>
    <fill>
      <patternFill patternType="solid">
        <fgColor rgb="FFFFFF00"/>
        <bgColor rgb="FFFFCC99"/>
      </patternFill>
    </fill>
    <fill>
      <patternFill patternType="solid">
        <fgColor rgb="FFFDEADA"/>
        <bgColor rgb="FFFDE9D9"/>
      </patternFill>
    </fill>
    <fill>
      <patternFill patternType="solid">
        <fgColor rgb="FFDBEEF4"/>
        <bgColor rgb="FFDAEEF3"/>
      </patternFill>
    </fill>
    <fill>
      <patternFill patternType="solid">
        <fgColor rgb="FFE6E0EC"/>
        <bgColor rgb="FFE5DFEC"/>
      </patternFill>
    </fill>
    <fill>
      <patternFill patternType="solid">
        <fgColor rgb="FFEBF1DE"/>
        <bgColor rgb="FFEAF1DD"/>
      </patternFill>
    </fill>
    <fill>
      <patternFill patternType="solid">
        <fgColor rgb="FFE6B9B8"/>
        <bgColor rgb="FFE5B8B7"/>
      </patternFill>
    </fill>
    <fill>
      <patternFill patternType="solid">
        <fgColor rgb="FFFDE9D9"/>
        <bgColor rgb="FFFDEADA"/>
      </patternFill>
    </fill>
    <fill>
      <patternFill patternType="solid">
        <fgColor rgb="FFDAEEF3"/>
        <bgColor rgb="FFDBEEF4"/>
      </patternFill>
    </fill>
    <fill>
      <patternFill patternType="solid">
        <fgColor rgb="FFE5DFEC"/>
        <bgColor rgb="FFE6E0EC"/>
      </patternFill>
    </fill>
    <fill>
      <patternFill patternType="solid">
        <fgColor rgb="FFEAF1DD"/>
        <bgColor rgb="FFEBF1DE"/>
      </patternFill>
    </fill>
    <fill>
      <patternFill patternType="solid">
        <fgColor rgb="FFE5B8B7"/>
        <bgColor rgb="FFE6B9B8"/>
      </patternFill>
    </fill>
    <fill>
      <patternFill patternType="solid">
        <fgColor rgb="FFFFCC99"/>
        <bgColor rgb="FFE6B9B8"/>
      </patternFill>
    </fill>
    <fill>
      <patternFill patternType="solid">
        <fgColor rgb="FFCCFFFF"/>
        <bgColor rgb="FFDAEEF3"/>
      </patternFill>
    </fill>
    <fill>
      <patternFill patternType="solid">
        <fgColor rgb="FFCCFFCC"/>
        <bgColor rgb="FFCCFFFF"/>
      </patternFill>
    </fill>
    <fill>
      <patternFill patternType="solid">
        <fgColor rgb="FFFF8080"/>
        <bgColor rgb="FFF79646"/>
      </patternFill>
    </fill>
    <fill>
      <patternFill patternType="solid">
        <fgColor rgb="FF00B0F0"/>
        <bgColor rgb="FF0070C0"/>
      </patternFill>
    </fill>
    <fill>
      <patternFill patternType="solid">
        <fgColor rgb="FFCCC1DA"/>
        <bgColor rgb="FFCCCCCC"/>
      </patternFill>
    </fill>
    <fill>
      <patternFill patternType="solid">
        <fgColor rgb="FF92D050"/>
        <bgColor rgb="FFC3D69B"/>
      </patternFill>
    </fill>
    <fill>
      <patternFill patternType="solid">
        <fgColor rgb="FFC3D69B"/>
        <bgColor rgb="FFCCCCCC"/>
      </patternFill>
    </fill>
    <fill>
      <patternFill patternType="solid">
        <fgColor rgb="FFD99694"/>
        <bgColor rgb="FFFF8080"/>
      </patternFill>
    </fill>
    <fill>
      <patternFill patternType="solid">
        <fgColor rgb="FF66FFCC"/>
        <bgColor rgb="FFFDE9D9"/>
      </patternFill>
    </fill>
    <fill>
      <patternFill patternType="solid">
        <fgColor rgb="FF66FFCC"/>
        <bgColor rgb="FFFDEADA"/>
      </patternFill>
    </fill>
    <fill>
      <patternFill patternType="solid">
        <fgColor rgb="FF66FFCC"/>
        <bgColor indexed="64"/>
      </patternFill>
    </fill>
    <fill>
      <patternFill patternType="solid">
        <fgColor theme="7" tint="0.79998168889431442"/>
        <bgColor rgb="FFFDE9D9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CCC"/>
        <bgColor rgb="FFFDE9D9"/>
      </patternFill>
    </fill>
    <fill>
      <patternFill patternType="solid">
        <fgColor rgb="FFCCCCFF"/>
        <bgColor rgb="FFDAEEF3"/>
      </patternFill>
    </fill>
    <fill>
      <patternFill patternType="solid">
        <fgColor rgb="FFCCCCFF"/>
        <bgColor rgb="FFDBEEF4"/>
      </patternFill>
    </fill>
    <fill>
      <patternFill patternType="solid">
        <fgColor rgb="FFCCCCFF"/>
        <bgColor indexed="64"/>
      </patternFill>
    </fill>
    <fill>
      <patternFill patternType="solid">
        <fgColor rgb="FFCCCCFF"/>
        <bgColor rgb="FFCCCCCC"/>
      </patternFill>
    </fill>
    <fill>
      <patternFill patternType="solid">
        <fgColor rgb="FFCCCCFF"/>
        <bgColor rgb="FFFDE9D9"/>
      </patternFill>
    </fill>
    <fill>
      <patternFill patternType="solid">
        <fgColor rgb="FFFFCCCC"/>
        <bgColor rgb="FFEBF1DE"/>
      </patternFill>
    </fill>
    <fill>
      <patternFill patternType="solid">
        <fgColor theme="5" tint="0.59999389629810485"/>
        <bgColor rgb="FFE5DFEC"/>
      </patternFill>
    </fill>
    <fill>
      <patternFill patternType="solid">
        <fgColor theme="5" tint="0.59999389629810485"/>
        <bgColor rgb="FFE6E0EC"/>
      </patternFill>
    </fill>
    <fill>
      <patternFill patternType="solid">
        <fgColor theme="5" tint="0.59999389629810485"/>
        <bgColor rgb="FFEBF1DE"/>
      </patternFill>
    </fill>
    <fill>
      <patternFill patternType="solid">
        <fgColor theme="5" tint="0.59999389629810485"/>
        <bgColor rgb="FFFDE9D9"/>
      </patternFill>
    </fill>
    <fill>
      <patternFill patternType="solid">
        <fgColor rgb="FFEAF1DD"/>
        <bgColor rgb="FFFDE9D9"/>
      </patternFill>
    </fill>
    <fill>
      <patternFill patternType="solid">
        <fgColor rgb="FF66FFCC"/>
        <bgColor rgb="FFE6B9B8"/>
      </patternFill>
    </fill>
    <fill>
      <patternFill patternType="solid">
        <fgColor rgb="FFCCFF33"/>
        <bgColor rgb="FFE5B8B7"/>
      </patternFill>
    </fill>
    <fill>
      <patternFill patternType="solid">
        <fgColor rgb="FFCCFF33"/>
        <bgColor indexed="64"/>
      </patternFill>
    </fill>
    <fill>
      <patternFill patternType="solid">
        <fgColor rgb="FFCCFF33"/>
        <bgColor rgb="FFE6B9B8"/>
      </patternFill>
    </fill>
    <fill>
      <patternFill patternType="solid">
        <fgColor rgb="FFCCFF33"/>
        <bgColor rgb="FFF79646"/>
      </patternFill>
    </fill>
    <fill>
      <patternFill patternType="solid">
        <fgColor rgb="FFCCFF33"/>
        <bgColor rgb="FFFDE9D9"/>
      </patternFill>
    </fill>
    <fill>
      <patternFill patternType="solid">
        <fgColor theme="7" tint="0.79998168889431442"/>
        <bgColor rgb="FFFDEADA"/>
      </patternFill>
    </fill>
    <fill>
      <patternFill patternType="solid">
        <fgColor theme="7" tint="0.79998168889431442"/>
        <bgColor rgb="FFE6B9B8"/>
      </patternFill>
    </fill>
    <fill>
      <patternFill patternType="solid">
        <fgColor rgb="FFFFCCCC"/>
        <bgColor rgb="FFE5DFEC"/>
      </patternFill>
    </fill>
    <fill>
      <patternFill patternType="solid">
        <fgColor rgb="FFFFCCCC"/>
        <bgColor rgb="FFE6E0EC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39997558519241921"/>
        <bgColor rgb="FFEBF1DE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auto="1"/>
      </top>
      <bottom style="medium">
        <color rgb="FFCCCCCC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rgb="FFCCCCCC"/>
      </left>
      <right style="medium">
        <color auto="1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rgb="FFCCCCCC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medium">
        <color rgb="FFCCCCCC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3">
    <xf numFmtId="0" fontId="0" fillId="0" borderId="0"/>
    <xf numFmtId="0" fontId="3" fillId="0" borderId="0" applyBorder="0" applyProtection="0"/>
    <xf numFmtId="0" fontId="1" fillId="0" borderId="0"/>
  </cellStyleXfs>
  <cellXfs count="620">
    <xf numFmtId="0" fontId="0" fillId="0" borderId="0" xfId="0"/>
    <xf numFmtId="0" fontId="1" fillId="0" borderId="0" xfId="2" applyFont="1" applyAlignment="1"/>
    <xf numFmtId="0" fontId="0" fillId="0" borderId="1" xfId="2" applyFont="1" applyBorder="1" applyAlignment="1">
      <alignment horizontal="center" vertical="center" wrapText="1"/>
    </xf>
    <xf numFmtId="0" fontId="0" fillId="0" borderId="1" xfId="2" applyFont="1" applyBorder="1" applyAlignment="1">
      <alignment horizontal="center" vertical="center"/>
    </xf>
    <xf numFmtId="0" fontId="2" fillId="0" borderId="1" xfId="2" applyFont="1" applyBorder="1" applyAlignment="1">
      <alignment horizontal="center" vertical="center"/>
    </xf>
    <xf numFmtId="0" fontId="1" fillId="0" borderId="0" xfId="2" applyFont="1" applyAlignment="1">
      <alignment horizontal="center" vertical="center"/>
    </xf>
    <xf numFmtId="0" fontId="0" fillId="0" borderId="0" xfId="2" applyFont="1" applyAlignment="1">
      <alignment vertical="center"/>
    </xf>
    <xf numFmtId="0" fontId="0" fillId="0" borderId="0" xfId="2" applyFont="1" applyAlignment="1"/>
    <xf numFmtId="0" fontId="1" fillId="2" borderId="0" xfId="2" applyFont="1" applyFill="1" applyAlignment="1"/>
    <xf numFmtId="0" fontId="0" fillId="0" borderId="2" xfId="0" applyFont="1" applyBorder="1" applyAlignment="1">
      <alignment wrapText="1"/>
    </xf>
    <xf numFmtId="0" fontId="0" fillId="0" borderId="5" xfId="0" applyFont="1" applyBorder="1" applyAlignment="1">
      <alignment wrapText="1"/>
    </xf>
    <xf numFmtId="0" fontId="0" fillId="0" borderId="0" xfId="2" applyFont="1"/>
    <xf numFmtId="0" fontId="5" fillId="0" borderId="0" xfId="2" applyFont="1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textRotation="90"/>
    </xf>
    <xf numFmtId="0" fontId="6" fillId="0" borderId="0" xfId="0" applyFont="1" applyAlignment="1">
      <alignment horizontal="center" wrapText="1"/>
    </xf>
    <xf numFmtId="0" fontId="0" fillId="5" borderId="0" xfId="0" applyFill="1" applyAlignment="1">
      <alignment horizontal="center"/>
    </xf>
    <xf numFmtId="0" fontId="0" fillId="7" borderId="0" xfId="0" applyFill="1" applyAlignment="1">
      <alignment horizontal="center"/>
    </xf>
    <xf numFmtId="0" fontId="0" fillId="4" borderId="0" xfId="0" applyFill="1" applyAlignment="1">
      <alignment horizontal="center" textRotation="90"/>
    </xf>
    <xf numFmtId="0" fontId="0" fillId="4" borderId="0" xfId="0" applyFill="1"/>
    <xf numFmtId="0" fontId="0" fillId="5" borderId="0" xfId="0" applyFill="1"/>
    <xf numFmtId="0" fontId="0" fillId="6" borderId="0" xfId="0" applyFill="1"/>
    <xf numFmtId="0" fontId="0" fillId="7" borderId="0" xfId="0" applyFill="1"/>
    <xf numFmtId="0" fontId="0" fillId="8" borderId="0" xfId="0" applyFill="1"/>
    <xf numFmtId="0" fontId="7" fillId="0" borderId="7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 textRotation="90"/>
    </xf>
    <xf numFmtId="0" fontId="7" fillId="5" borderId="7" xfId="0" applyFont="1" applyFill="1" applyBorder="1" applyAlignment="1">
      <alignment horizontal="center" vertical="center" textRotation="90"/>
    </xf>
    <xf numFmtId="0" fontId="7" fillId="6" borderId="7" xfId="0" applyFont="1" applyFill="1" applyBorder="1" applyAlignment="1">
      <alignment horizontal="center" vertical="center" textRotation="90"/>
    </xf>
    <xf numFmtId="0" fontId="7" fillId="7" borderId="7" xfId="0" applyFont="1" applyFill="1" applyBorder="1" applyAlignment="1">
      <alignment horizontal="center" vertical="center" textRotation="90"/>
    </xf>
    <xf numFmtId="0" fontId="7" fillId="8" borderId="7" xfId="0" applyFont="1" applyFill="1" applyBorder="1" applyAlignment="1">
      <alignment horizontal="center" vertical="center" textRotation="90"/>
    </xf>
    <xf numFmtId="0" fontId="7" fillId="0" borderId="7" xfId="0" applyFont="1" applyBorder="1" applyAlignment="1">
      <alignment horizontal="center" vertical="center" textRotation="90" wrapText="1"/>
    </xf>
    <xf numFmtId="0" fontId="7" fillId="0" borderId="0" xfId="0" applyFont="1" applyAlignment="1">
      <alignment horizontal="center" textRotation="90"/>
    </xf>
    <xf numFmtId="0" fontId="7" fillId="0" borderId="0" xfId="0" applyFont="1" applyAlignment="1">
      <alignment horizontal="center"/>
    </xf>
    <xf numFmtId="0" fontId="7" fillId="0" borderId="7" xfId="0" applyFont="1" applyBorder="1" applyAlignment="1">
      <alignment vertical="center" wrapText="1"/>
    </xf>
    <xf numFmtId="0" fontId="7" fillId="0" borderId="7" xfId="0" applyFont="1" applyBorder="1" applyAlignment="1">
      <alignment wrapText="1"/>
    </xf>
    <xf numFmtId="0" fontId="7" fillId="0" borderId="7" xfId="0" applyFont="1" applyBorder="1" applyAlignment="1">
      <alignment horizontal="center"/>
    </xf>
    <xf numFmtId="0" fontId="0" fillId="0" borderId="7" xfId="0" applyFont="1" applyBorder="1" applyAlignment="1">
      <alignment wrapText="1"/>
    </xf>
    <xf numFmtId="0" fontId="0" fillId="9" borderId="7" xfId="0" applyFont="1" applyFill="1" applyBorder="1" applyAlignment="1">
      <alignment wrapText="1"/>
    </xf>
    <xf numFmtId="0" fontId="7" fillId="9" borderId="7" xfId="0" applyFont="1" applyFill="1" applyBorder="1"/>
    <xf numFmtId="0" fontId="7" fillId="10" borderId="7" xfId="0" applyFont="1" applyFill="1" applyBorder="1"/>
    <xf numFmtId="0" fontId="0" fillId="11" borderId="7" xfId="0" applyFont="1" applyFill="1" applyBorder="1" applyAlignment="1">
      <alignment wrapText="1"/>
    </xf>
    <xf numFmtId="0" fontId="0" fillId="12" borderId="7" xfId="0" applyFont="1" applyFill="1" applyBorder="1" applyAlignment="1">
      <alignment wrapText="1"/>
    </xf>
    <xf numFmtId="0" fontId="7" fillId="13" borderId="7" xfId="0" applyFont="1" applyFill="1" applyBorder="1" applyAlignment="1"/>
    <xf numFmtId="0" fontId="0" fillId="13" borderId="7" xfId="0" applyFont="1" applyFill="1" applyBorder="1" applyAlignment="1">
      <alignment wrapText="1"/>
    </xf>
    <xf numFmtId="0" fontId="0" fillId="0" borderId="8" xfId="0" applyFont="1" applyBorder="1" applyAlignment="1">
      <alignment wrapText="1"/>
    </xf>
    <xf numFmtId="0" fontId="0" fillId="0" borderId="1" xfId="0" applyFont="1" applyBorder="1" applyAlignment="1">
      <alignment wrapText="1"/>
    </xf>
    <xf numFmtId="0" fontId="7" fillId="0" borderId="0" xfId="0" applyFont="1"/>
    <xf numFmtId="0" fontId="7" fillId="13" borderId="7" xfId="0" applyFont="1" applyFill="1" applyBorder="1"/>
    <xf numFmtId="0" fontId="7" fillId="0" borderId="0" xfId="0" applyFont="1" applyBorder="1" applyAlignment="1">
      <alignment vertical="center" wrapText="1"/>
    </xf>
    <xf numFmtId="0" fontId="7" fillId="14" borderId="7" xfId="0" applyFont="1" applyFill="1" applyBorder="1" applyAlignment="1">
      <alignment horizontal="center"/>
    </xf>
    <xf numFmtId="0" fontId="0" fillId="14" borderId="7" xfId="0" applyFont="1" applyFill="1" applyBorder="1" applyAlignment="1">
      <alignment wrapText="1"/>
    </xf>
    <xf numFmtId="0" fontId="0" fillId="15" borderId="7" xfId="0" applyFont="1" applyFill="1" applyBorder="1" applyAlignment="1">
      <alignment wrapText="1"/>
    </xf>
    <xf numFmtId="0" fontId="0" fillId="2" borderId="7" xfId="0" applyFont="1" applyFill="1" applyBorder="1" applyAlignment="1">
      <alignment wrapText="1"/>
    </xf>
    <xf numFmtId="0" fontId="0" fillId="16" borderId="7" xfId="0" applyFont="1" applyFill="1" applyBorder="1" applyAlignment="1">
      <alignment wrapText="1"/>
    </xf>
    <xf numFmtId="0" fontId="7" fillId="17" borderId="7" xfId="0" applyFont="1" applyFill="1" applyBorder="1" applyAlignment="1"/>
    <xf numFmtId="0" fontId="0" fillId="17" borderId="7" xfId="0" applyFont="1" applyFill="1" applyBorder="1" applyAlignment="1">
      <alignment wrapText="1"/>
    </xf>
    <xf numFmtId="0" fontId="7" fillId="10" borderId="7" xfId="0" applyFont="1" applyFill="1" applyBorder="1" applyAlignment="1"/>
    <xf numFmtId="0" fontId="7" fillId="12" borderId="7" xfId="0" applyFont="1" applyFill="1" applyBorder="1"/>
    <xf numFmtId="0" fontId="0" fillId="10" borderId="7" xfId="0" applyFont="1" applyFill="1" applyBorder="1" applyAlignment="1">
      <alignment wrapText="1"/>
    </xf>
    <xf numFmtId="0" fontId="0" fillId="11" borderId="7" xfId="0" applyFont="1" applyFill="1" applyBorder="1" applyAlignment="1"/>
    <xf numFmtId="0" fontId="0" fillId="13" borderId="7" xfId="0" applyFont="1" applyFill="1" applyBorder="1" applyAlignment="1"/>
    <xf numFmtId="0" fontId="0" fillId="0" borderId="7" xfId="0" applyFont="1" applyBorder="1" applyAlignment="1">
      <alignment horizontal="center" wrapText="1"/>
    </xf>
    <xf numFmtId="0" fontId="0" fillId="9" borderId="7" xfId="0" applyFont="1" applyFill="1" applyBorder="1" applyAlignment="1">
      <alignment horizontal="center" wrapText="1"/>
    </xf>
    <xf numFmtId="0" fontId="0" fillId="11" borderId="7" xfId="0" applyFont="1" applyFill="1" applyBorder="1" applyAlignment="1">
      <alignment horizontal="center" wrapText="1"/>
    </xf>
    <xf numFmtId="0" fontId="7" fillId="0" borderId="7" xfId="0" applyFont="1" applyBorder="1" applyAlignment="1">
      <alignment horizontal="center" wrapText="1"/>
    </xf>
    <xf numFmtId="0" fontId="0" fillId="0" borderId="8" xfId="0" applyFont="1" applyBorder="1" applyAlignment="1">
      <alignment horizontal="center" wrapText="1"/>
    </xf>
    <xf numFmtId="0" fontId="7" fillId="12" borderId="7" xfId="0" applyFont="1" applyFill="1" applyBorder="1" applyAlignment="1"/>
    <xf numFmtId="0" fontId="9" fillId="0" borderId="7" xfId="0" applyFont="1" applyBorder="1" applyAlignment="1"/>
    <xf numFmtId="0" fontId="10" fillId="0" borderId="1" xfId="0" applyFont="1" applyBorder="1" applyAlignment="1">
      <alignment wrapText="1"/>
    </xf>
    <xf numFmtId="0" fontId="11" fillId="0" borderId="7" xfId="0" applyFont="1" applyBorder="1" applyAlignment="1">
      <alignment vertical="center" wrapText="1"/>
    </xf>
    <xf numFmtId="0" fontId="7" fillId="11" borderId="7" xfId="0" applyFont="1" applyFill="1" applyBorder="1"/>
    <xf numFmtId="0" fontId="7" fillId="0" borderId="8" xfId="0" applyFont="1" applyBorder="1" applyAlignment="1">
      <alignment wrapText="1"/>
    </xf>
    <xf numFmtId="0" fontId="7" fillId="0" borderId="1" xfId="0" applyFont="1" applyBorder="1" applyAlignment="1">
      <alignment wrapText="1"/>
    </xf>
    <xf numFmtId="0" fontId="7" fillId="9" borderId="7" xfId="0" applyFont="1" applyFill="1" applyBorder="1" applyAlignment="1"/>
    <xf numFmtId="0" fontId="7" fillId="9" borderId="7" xfId="0" applyFont="1" applyFill="1" applyBorder="1" applyAlignment="1">
      <alignment horizontal="center"/>
    </xf>
    <xf numFmtId="0" fontId="7" fillId="11" borderId="7" xfId="0" applyFont="1" applyFill="1" applyBorder="1" applyAlignment="1">
      <alignment wrapText="1"/>
    </xf>
    <xf numFmtId="0" fontId="7" fillId="11" borderId="7" xfId="0" applyFont="1" applyFill="1" applyBorder="1" applyAlignment="1"/>
    <xf numFmtId="0" fontId="7" fillId="0" borderId="7" xfId="0" applyFont="1" applyBorder="1" applyAlignment="1">
      <alignment horizontal="right" wrapText="1"/>
    </xf>
    <xf numFmtId="0" fontId="7" fillId="9" borderId="7" xfId="0" applyFont="1" applyFill="1" applyBorder="1" applyAlignment="1">
      <alignment wrapText="1"/>
    </xf>
    <xf numFmtId="0" fontId="7" fillId="9" borderId="7" xfId="0" applyFont="1" applyFill="1" applyBorder="1" applyAlignment="1">
      <alignment horizontal="center" vertical="center" textRotation="90"/>
    </xf>
    <xf numFmtId="0" fontId="7" fillId="10" borderId="7" xfId="0" applyFont="1" applyFill="1" applyBorder="1" applyAlignment="1">
      <alignment horizontal="center" vertical="center" textRotation="90"/>
    </xf>
    <xf numFmtId="0" fontId="7" fillId="12" borderId="7" xfId="0" applyFont="1" applyFill="1" applyBorder="1" applyAlignment="1">
      <alignment horizontal="center" vertical="center" textRotation="90"/>
    </xf>
    <xf numFmtId="0" fontId="7" fillId="13" borderId="7" xfId="0" applyFont="1" applyFill="1" applyBorder="1" applyAlignment="1">
      <alignment horizontal="center" vertical="center" textRotation="90"/>
    </xf>
    <xf numFmtId="0" fontId="7" fillId="0" borderId="8" xfId="0" applyFont="1" applyBorder="1" applyAlignment="1">
      <alignment horizontal="center" vertical="center" textRotation="90" wrapText="1"/>
    </xf>
    <xf numFmtId="0" fontId="7" fillId="13" borderId="7" xfId="0" applyFont="1" applyFill="1" applyBorder="1" applyAlignment="1">
      <alignment wrapText="1"/>
    </xf>
    <xf numFmtId="0" fontId="1" fillId="0" borderId="7" xfId="0" applyFont="1" applyBorder="1" applyAlignment="1">
      <alignment wrapText="1"/>
    </xf>
    <xf numFmtId="0" fontId="1" fillId="0" borderId="7" xfId="0" applyFont="1" applyBorder="1" applyAlignment="1"/>
    <xf numFmtId="0" fontId="1" fillId="9" borderId="7" xfId="0" applyFont="1" applyFill="1" applyBorder="1" applyAlignment="1"/>
    <xf numFmtId="0" fontId="1" fillId="10" borderId="7" xfId="0" applyFont="1" applyFill="1" applyBorder="1" applyAlignment="1"/>
    <xf numFmtId="0" fontId="1" fillId="11" borderId="7" xfId="0" applyFont="1" applyFill="1" applyBorder="1" applyAlignment="1"/>
    <xf numFmtId="0" fontId="1" fillId="12" borderId="7" xfId="0" applyFont="1" applyFill="1" applyBorder="1" applyAlignment="1"/>
    <xf numFmtId="0" fontId="1" fillId="13" borderId="7" xfId="0" applyFont="1" applyFill="1" applyBorder="1" applyAlignment="1"/>
    <xf numFmtId="0" fontId="1" fillId="0" borderId="8" xfId="0" applyFont="1" applyBorder="1" applyAlignment="1"/>
    <xf numFmtId="0" fontId="1" fillId="0" borderId="1" xfId="0" applyFont="1" applyBorder="1" applyAlignment="1"/>
    <xf numFmtId="0" fontId="7" fillId="0" borderId="1" xfId="0" applyFont="1" applyBorder="1" applyAlignment="1">
      <alignment vertical="center" wrapText="1"/>
    </xf>
    <xf numFmtId="0" fontId="7" fillId="0" borderId="6" xfId="0" applyFont="1" applyBorder="1" applyAlignment="1">
      <alignment wrapText="1"/>
    </xf>
    <xf numFmtId="0" fontId="0" fillId="0" borderId="6" xfId="0" applyFont="1" applyBorder="1" applyAlignment="1">
      <alignment wrapText="1"/>
    </xf>
    <xf numFmtId="0" fontId="7" fillId="0" borderId="6" xfId="0" applyFont="1" applyBorder="1" applyAlignment="1">
      <alignment horizontal="center" wrapText="1"/>
    </xf>
    <xf numFmtId="0" fontId="0" fillId="0" borderId="6" xfId="0" applyFont="1" applyBorder="1" applyAlignment="1">
      <alignment horizontal="right" wrapText="1"/>
    </xf>
    <xf numFmtId="0" fontId="0" fillId="0" borderId="9" xfId="0" applyFont="1" applyBorder="1" applyAlignment="1">
      <alignment wrapText="1"/>
    </xf>
    <xf numFmtId="0" fontId="0" fillId="0" borderId="10" xfId="0" applyFont="1" applyBorder="1" applyAlignment="1">
      <alignment wrapText="1"/>
    </xf>
    <xf numFmtId="0" fontId="7" fillId="2" borderId="7" xfId="0" applyFont="1" applyFill="1" applyBorder="1" applyAlignment="1">
      <alignment vertical="center" wrapText="1"/>
    </xf>
    <xf numFmtId="0" fontId="7" fillId="2" borderId="7" xfId="0" applyFont="1" applyFill="1" applyBorder="1" applyAlignment="1">
      <alignment wrapText="1"/>
    </xf>
    <xf numFmtId="0" fontId="0" fillId="9" borderId="11" xfId="0" applyFont="1" applyFill="1" applyBorder="1" applyAlignment="1">
      <alignment wrapText="1"/>
    </xf>
    <xf numFmtId="0" fontId="7" fillId="9" borderId="11" xfId="0" applyFont="1" applyFill="1" applyBorder="1" applyAlignment="1"/>
    <xf numFmtId="0" fontId="0" fillId="11" borderId="11" xfId="0" applyFont="1" applyFill="1" applyBorder="1" applyAlignment="1">
      <alignment wrapText="1"/>
    </xf>
    <xf numFmtId="0" fontId="0" fillId="13" borderId="11" xfId="0" applyFont="1" applyFill="1" applyBorder="1" applyAlignment="1">
      <alignment wrapText="1"/>
    </xf>
    <xf numFmtId="0" fontId="0" fillId="0" borderId="11" xfId="0" applyFont="1" applyBorder="1" applyAlignment="1">
      <alignment wrapText="1"/>
    </xf>
    <xf numFmtId="0" fontId="0" fillId="0" borderId="12" xfId="0" applyFont="1" applyBorder="1" applyAlignment="1">
      <alignment wrapText="1"/>
    </xf>
    <xf numFmtId="0" fontId="7" fillId="9" borderId="11" xfId="0" applyFont="1" applyFill="1" applyBorder="1" applyAlignment="1">
      <alignment wrapText="1"/>
    </xf>
    <xf numFmtId="0" fontId="7" fillId="13" borderId="11" xfId="0" applyFont="1" applyFill="1" applyBorder="1"/>
    <xf numFmtId="0" fontId="7" fillId="0" borderId="11" xfId="0" applyFont="1" applyBorder="1" applyAlignment="1">
      <alignment wrapText="1"/>
    </xf>
    <xf numFmtId="0" fontId="0" fillId="0" borderId="4" xfId="0" applyFont="1" applyBorder="1" applyAlignment="1">
      <alignment wrapText="1"/>
    </xf>
    <xf numFmtId="0" fontId="10" fillId="0" borderId="7" xfId="0" applyFont="1" applyBorder="1" applyAlignment="1">
      <alignment wrapText="1"/>
    </xf>
    <xf numFmtId="0" fontId="7" fillId="0" borderId="7" xfId="0" applyFont="1" applyBorder="1" applyAlignment="1">
      <alignment horizontal="left"/>
    </xf>
    <xf numFmtId="0" fontId="12" fillId="2" borderId="7" xfId="0" applyFont="1" applyFill="1" applyBorder="1" applyAlignment="1">
      <alignment vertical="center" wrapText="1"/>
    </xf>
    <xf numFmtId="0" fontId="7" fillId="2" borderId="0" xfId="0" applyFont="1" applyFill="1" applyBorder="1" applyAlignment="1">
      <alignment wrapText="1"/>
    </xf>
    <xf numFmtId="0" fontId="7" fillId="0" borderId="0" xfId="0" applyFont="1" applyBorder="1" applyAlignment="1">
      <alignment wrapText="1"/>
    </xf>
    <xf numFmtId="0" fontId="0" fillId="9" borderId="5" xfId="0" applyFont="1" applyFill="1" applyBorder="1" applyAlignment="1">
      <alignment wrapText="1"/>
    </xf>
    <xf numFmtId="0" fontId="0" fillId="10" borderId="5" xfId="0" applyFont="1" applyFill="1" applyBorder="1" applyAlignment="1">
      <alignment wrapText="1"/>
    </xf>
    <xf numFmtId="0" fontId="0" fillId="11" borderId="5" xfId="0" applyFont="1" applyFill="1" applyBorder="1" applyAlignment="1">
      <alignment wrapText="1"/>
    </xf>
    <xf numFmtId="0" fontId="0" fillId="12" borderId="5" xfId="0" applyFont="1" applyFill="1" applyBorder="1" applyAlignment="1">
      <alignment wrapText="1"/>
    </xf>
    <xf numFmtId="0" fontId="0" fillId="13" borderId="5" xfId="0" applyFont="1" applyFill="1" applyBorder="1" applyAlignment="1">
      <alignment wrapText="1"/>
    </xf>
    <xf numFmtId="0" fontId="0" fillId="13" borderId="2" xfId="0" applyFont="1" applyFill="1" applyBorder="1" applyAlignment="1">
      <alignment wrapText="1"/>
    </xf>
    <xf numFmtId="0" fontId="0" fillId="0" borderId="0" xfId="0" applyFont="1" applyBorder="1" applyAlignment="1">
      <alignment wrapText="1"/>
    </xf>
    <xf numFmtId="0" fontId="0" fillId="4" borderId="0" xfId="0" applyFill="1" applyAlignment="1">
      <alignment horizontal="center"/>
    </xf>
    <xf numFmtId="0" fontId="0" fillId="6" borderId="0" xfId="0" applyFill="1" applyAlignment="1">
      <alignment horizontal="center"/>
    </xf>
    <xf numFmtId="0" fontId="0" fillId="8" borderId="0" xfId="0" applyFill="1" applyAlignment="1">
      <alignment horizontal="center"/>
    </xf>
    <xf numFmtId="0" fontId="7" fillId="0" borderId="0" xfId="0" applyFont="1" applyAlignment="1">
      <alignment wrapText="1"/>
    </xf>
    <xf numFmtId="0" fontId="0" fillId="4" borderId="0" xfId="0" applyFont="1" applyFill="1" applyAlignment="1">
      <alignment horizontal="center" vertical="center"/>
    </xf>
    <xf numFmtId="0" fontId="0" fillId="5" borderId="0" xfId="0" applyFont="1" applyFill="1" applyAlignment="1">
      <alignment horizontal="center" vertical="center"/>
    </xf>
    <xf numFmtId="0" fontId="0" fillId="6" borderId="0" xfId="0" applyFont="1" applyFill="1" applyAlignment="1">
      <alignment horizontal="center" vertical="center"/>
    </xf>
    <xf numFmtId="0" fontId="0" fillId="7" borderId="0" xfId="0" applyFont="1" applyFill="1" applyAlignment="1">
      <alignment horizontal="center" vertical="center"/>
    </xf>
    <xf numFmtId="0" fontId="0" fillId="8" borderId="0" xfId="0" applyFont="1" applyFill="1" applyAlignment="1">
      <alignment horizontal="center" vertical="center"/>
    </xf>
    <xf numFmtId="0" fontId="7" fillId="0" borderId="7" xfId="0" applyFont="1" applyBorder="1" applyAlignment="1">
      <alignment vertical="center"/>
    </xf>
    <xf numFmtId="0" fontId="10" fillId="2" borderId="1" xfId="0" applyFont="1" applyFill="1" applyBorder="1" applyAlignment="1">
      <alignment wrapText="1"/>
    </xf>
    <xf numFmtId="0" fontId="7" fillId="0" borderId="0" xfId="0" applyFont="1" applyBorder="1" applyAlignment="1">
      <alignment vertical="center"/>
    </xf>
    <xf numFmtId="0" fontId="0" fillId="0" borderId="0" xfId="0" applyFont="1" applyAlignment="1"/>
    <xf numFmtId="0" fontId="7" fillId="3" borderId="7" xfId="0" applyFont="1" applyFill="1" applyBorder="1" applyAlignment="1">
      <alignment wrapText="1"/>
    </xf>
    <xf numFmtId="0" fontId="0" fillId="3" borderId="7" xfId="0" applyFont="1" applyFill="1" applyBorder="1" applyAlignment="1">
      <alignment wrapText="1"/>
    </xf>
    <xf numFmtId="0" fontId="0" fillId="3" borderId="8" xfId="0" applyFont="1" applyFill="1" applyBorder="1" applyAlignment="1">
      <alignment wrapText="1"/>
    </xf>
    <xf numFmtId="0" fontId="14" fillId="0" borderId="0" xfId="0" applyFont="1" applyAlignment="1">
      <alignment wrapText="1"/>
    </xf>
    <xf numFmtId="0" fontId="0" fillId="2" borderId="1" xfId="0" applyFont="1" applyFill="1" applyBorder="1" applyAlignment="1">
      <alignment wrapText="1"/>
    </xf>
    <xf numFmtId="0" fontId="7" fillId="18" borderId="7" xfId="0" applyFont="1" applyFill="1" applyBorder="1" applyAlignment="1">
      <alignment wrapText="1"/>
    </xf>
    <xf numFmtId="0" fontId="0" fillId="18" borderId="7" xfId="0" applyFont="1" applyFill="1" applyBorder="1" applyAlignment="1">
      <alignment wrapText="1"/>
    </xf>
    <xf numFmtId="0" fontId="7" fillId="18" borderId="8" xfId="0" applyFont="1" applyFill="1" applyBorder="1" applyAlignment="1">
      <alignment wrapText="1"/>
    </xf>
    <xf numFmtId="0" fontId="0" fillId="18" borderId="8" xfId="0" applyFont="1" applyFill="1" applyBorder="1" applyAlignment="1">
      <alignment wrapText="1"/>
    </xf>
    <xf numFmtId="0" fontId="8" fillId="2" borderId="0" xfId="0" applyFont="1" applyFill="1" applyAlignment="1">
      <alignment horizontal="left"/>
    </xf>
    <xf numFmtId="0" fontId="11" fillId="0" borderId="7" xfId="0" applyFont="1" applyBorder="1" applyAlignment="1">
      <alignment vertical="center"/>
    </xf>
    <xf numFmtId="0" fontId="0" fillId="9" borderId="7" xfId="0" applyFont="1" applyFill="1" applyBorder="1" applyAlignment="1">
      <alignment horizontal="center" vertical="center" wrapText="1"/>
    </xf>
    <xf numFmtId="0" fontId="7" fillId="10" borderId="7" xfId="0" applyFont="1" applyFill="1" applyBorder="1" applyAlignment="1">
      <alignment horizontal="center" vertical="center"/>
    </xf>
    <xf numFmtId="0" fontId="7" fillId="13" borderId="7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vertical="center"/>
    </xf>
    <xf numFmtId="0" fontId="7" fillId="19" borderId="1" xfId="0" applyFont="1" applyFill="1" applyBorder="1" applyAlignment="1">
      <alignment vertical="center" wrapText="1"/>
    </xf>
    <xf numFmtId="0" fontId="13" fillId="0" borderId="0" xfId="0" applyFont="1" applyAlignment="1">
      <alignment horizontal="center" vertical="center" wrapText="1"/>
    </xf>
    <xf numFmtId="0" fontId="7" fillId="3" borderId="7" xfId="0" applyFont="1" applyFill="1" applyBorder="1" applyAlignment="1">
      <alignment horizontal="right" wrapText="1"/>
    </xf>
    <xf numFmtId="0" fontId="7" fillId="3" borderId="8" xfId="0" applyFont="1" applyFill="1" applyBorder="1" applyAlignment="1">
      <alignment wrapText="1"/>
    </xf>
    <xf numFmtId="0" fontId="7" fillId="20" borderId="7" xfId="0" applyFont="1" applyFill="1" applyBorder="1" applyAlignment="1">
      <alignment wrapText="1"/>
    </xf>
    <xf numFmtId="0" fontId="0" fillId="20" borderId="7" xfId="0" applyFont="1" applyFill="1" applyBorder="1" applyAlignment="1">
      <alignment wrapText="1"/>
    </xf>
    <xf numFmtId="0" fontId="7" fillId="20" borderId="8" xfId="0" applyFont="1" applyFill="1" applyBorder="1" applyAlignment="1">
      <alignment wrapText="1"/>
    </xf>
    <xf numFmtId="0" fontId="0" fillId="20" borderId="8" xfId="0" applyFont="1" applyFill="1" applyBorder="1" applyAlignment="1">
      <alignment wrapText="1"/>
    </xf>
    <xf numFmtId="0" fontId="5" fillId="0" borderId="1" xfId="0" applyFont="1" applyBorder="1" applyAlignment="1">
      <alignment wrapText="1"/>
    </xf>
    <xf numFmtId="0" fontId="7" fillId="2" borderId="7" xfId="0" applyFont="1" applyFill="1" applyBorder="1" applyAlignment="1">
      <alignment vertical="center"/>
    </xf>
    <xf numFmtId="0" fontId="7" fillId="9" borderId="11" xfId="0" applyFont="1" applyFill="1" applyBorder="1" applyAlignment="1">
      <alignment horizontal="center" vertical="center" textRotation="90"/>
    </xf>
    <xf numFmtId="0" fontId="7" fillId="10" borderId="11" xfId="0" applyFont="1" applyFill="1" applyBorder="1" applyAlignment="1">
      <alignment horizontal="center" vertical="center" textRotation="90"/>
    </xf>
    <xf numFmtId="0" fontId="7" fillId="11" borderId="11" xfId="0" applyFont="1" applyFill="1" applyBorder="1" applyAlignment="1">
      <alignment horizontal="center" vertical="center" textRotation="90"/>
    </xf>
    <xf numFmtId="0" fontId="7" fillId="12" borderId="11" xfId="0" applyFont="1" applyFill="1" applyBorder="1" applyAlignment="1">
      <alignment horizontal="center" vertical="center" textRotation="90"/>
    </xf>
    <xf numFmtId="0" fontId="7" fillId="13" borderId="11" xfId="0" applyFont="1" applyFill="1" applyBorder="1" applyAlignment="1">
      <alignment horizontal="center" vertical="center" textRotation="90"/>
    </xf>
    <xf numFmtId="0" fontId="7" fillId="0" borderId="11" xfId="0" applyFont="1" applyBorder="1" applyAlignment="1">
      <alignment horizontal="center" vertical="center" textRotation="90" wrapText="1"/>
    </xf>
    <xf numFmtId="0" fontId="7" fillId="0" borderId="12" xfId="0" applyFont="1" applyBorder="1" applyAlignment="1">
      <alignment horizontal="center" vertical="center" textRotation="90" wrapText="1"/>
    </xf>
    <xf numFmtId="0" fontId="7" fillId="9" borderId="11" xfId="0" applyFont="1" applyFill="1" applyBorder="1"/>
    <xf numFmtId="0" fontId="7" fillId="10" borderId="11" xfId="0" applyFont="1" applyFill="1" applyBorder="1"/>
    <xf numFmtId="0" fontId="7" fillId="11" borderId="11" xfId="0" applyFont="1" applyFill="1" applyBorder="1" applyAlignment="1">
      <alignment wrapText="1"/>
    </xf>
    <xf numFmtId="0" fontId="7" fillId="12" borderId="11" xfId="0" applyFont="1" applyFill="1" applyBorder="1"/>
    <xf numFmtId="0" fontId="7" fillId="13" borderId="11" xfId="0" applyFont="1" applyFill="1" applyBorder="1" applyAlignment="1">
      <alignment wrapText="1"/>
    </xf>
    <xf numFmtId="0" fontId="1" fillId="0" borderId="0" xfId="0" applyFont="1" applyAlignment="1"/>
    <xf numFmtId="0" fontId="0" fillId="12" borderId="11" xfId="0" applyFont="1" applyFill="1" applyBorder="1" applyAlignment="1">
      <alignment wrapText="1"/>
    </xf>
    <xf numFmtId="0" fontId="0" fillId="10" borderId="11" xfId="0" applyFont="1" applyFill="1" applyBorder="1" applyAlignment="1">
      <alignment wrapText="1"/>
    </xf>
    <xf numFmtId="0" fontId="7" fillId="0" borderId="12" xfId="0" applyFont="1" applyBorder="1" applyAlignment="1">
      <alignment wrapText="1"/>
    </xf>
    <xf numFmtId="0" fontId="0" fillId="2" borderId="0" xfId="0" applyFill="1"/>
    <xf numFmtId="0" fontId="7" fillId="21" borderId="11" xfId="0" applyFont="1" applyFill="1" applyBorder="1" applyAlignment="1">
      <alignment wrapText="1"/>
    </xf>
    <xf numFmtId="0" fontId="0" fillId="3" borderId="11" xfId="0" applyFont="1" applyFill="1" applyBorder="1" applyAlignment="1">
      <alignment wrapText="1"/>
    </xf>
    <xf numFmtId="0" fontId="7" fillId="21" borderId="7" xfId="0" applyFont="1" applyFill="1" applyBorder="1" applyAlignment="1">
      <alignment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2" applyFont="1" applyBorder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wrapText="1"/>
    </xf>
    <xf numFmtId="4" fontId="0" fillId="9" borderId="7" xfId="0" applyNumberFormat="1" applyFont="1" applyFill="1" applyBorder="1" applyAlignment="1">
      <alignment wrapText="1"/>
    </xf>
    <xf numFmtId="4" fontId="7" fillId="9" borderId="7" xfId="0" applyNumberFormat="1" applyFont="1" applyFill="1" applyBorder="1"/>
    <xf numFmtId="4" fontId="7" fillId="10" borderId="7" xfId="0" applyNumberFormat="1" applyFont="1" applyFill="1" applyBorder="1"/>
    <xf numFmtId="4" fontId="0" fillId="12" borderId="7" xfId="0" applyNumberFormat="1" applyFont="1" applyFill="1" applyBorder="1" applyAlignment="1">
      <alignment wrapText="1"/>
    </xf>
    <xf numFmtId="4" fontId="7" fillId="13" borderId="7" xfId="0" applyNumberFormat="1" applyFont="1" applyFill="1" applyBorder="1" applyAlignment="1"/>
    <xf numFmtId="4" fontId="0" fillId="13" borderId="7" xfId="0" applyNumberFormat="1" applyFont="1" applyFill="1" applyBorder="1" applyAlignment="1">
      <alignment wrapText="1"/>
    </xf>
    <xf numFmtId="4" fontId="7" fillId="0" borderId="7" xfId="0" applyNumberFormat="1" applyFont="1" applyBorder="1" applyAlignment="1">
      <alignment wrapText="1"/>
    </xf>
    <xf numFmtId="4" fontId="0" fillId="0" borderId="8" xfId="0" applyNumberFormat="1" applyFont="1" applyBorder="1" applyAlignment="1">
      <alignment wrapText="1"/>
    </xf>
    <xf numFmtId="4" fontId="0" fillId="0" borderId="1" xfId="0" applyNumberFormat="1" applyFont="1" applyBorder="1" applyAlignment="1">
      <alignment wrapText="1"/>
    </xf>
    <xf numFmtId="4" fontId="7" fillId="13" borderId="7" xfId="0" applyNumberFormat="1" applyFont="1" applyFill="1" applyBorder="1"/>
    <xf numFmtId="4" fontId="0" fillId="0" borderId="7" xfId="0" applyNumberFormat="1" applyFont="1" applyBorder="1" applyAlignment="1">
      <alignment wrapText="1"/>
    </xf>
    <xf numFmtId="4" fontId="7" fillId="9" borderId="7" xfId="0" applyNumberFormat="1" applyFont="1" applyFill="1" applyBorder="1" applyAlignment="1"/>
    <xf numFmtId="4" fontId="7" fillId="10" borderId="7" xfId="0" applyNumberFormat="1" applyFont="1" applyFill="1" applyBorder="1" applyAlignment="1"/>
    <xf numFmtId="4" fontId="7" fillId="14" borderId="7" xfId="0" applyNumberFormat="1" applyFont="1" applyFill="1" applyBorder="1" applyAlignment="1">
      <alignment horizontal="center"/>
    </xf>
    <xf numFmtId="4" fontId="0" fillId="14" borderId="7" xfId="0" applyNumberFormat="1" applyFont="1" applyFill="1" applyBorder="1" applyAlignment="1">
      <alignment wrapText="1"/>
    </xf>
    <xf numFmtId="4" fontId="0" fillId="15" borderId="7" xfId="0" applyNumberFormat="1" applyFont="1" applyFill="1" applyBorder="1" applyAlignment="1">
      <alignment wrapText="1"/>
    </xf>
    <xf numFmtId="4" fontId="0" fillId="16" borderId="7" xfId="0" applyNumberFormat="1" applyFont="1" applyFill="1" applyBorder="1" applyAlignment="1">
      <alignment wrapText="1"/>
    </xf>
    <xf numFmtId="4" fontId="7" fillId="17" borderId="7" xfId="0" applyNumberFormat="1" applyFont="1" applyFill="1" applyBorder="1" applyAlignment="1"/>
    <xf numFmtId="4" fontId="0" fillId="17" borderId="7" xfId="0" applyNumberFormat="1" applyFont="1" applyFill="1" applyBorder="1" applyAlignment="1">
      <alignment wrapText="1"/>
    </xf>
    <xf numFmtId="4" fontId="7" fillId="12" borderId="7" xfId="0" applyNumberFormat="1" applyFont="1" applyFill="1" applyBorder="1"/>
    <xf numFmtId="4" fontId="0" fillId="10" borderId="7" xfId="0" applyNumberFormat="1" applyFont="1" applyFill="1" applyBorder="1" applyAlignment="1">
      <alignment wrapText="1"/>
    </xf>
    <xf numFmtId="4" fontId="0" fillId="13" borderId="7" xfId="0" applyNumberFormat="1" applyFont="1" applyFill="1" applyBorder="1" applyAlignment="1"/>
    <xf numFmtId="4" fontId="10" fillId="0" borderId="1" xfId="0" applyNumberFormat="1" applyFont="1" applyBorder="1" applyAlignment="1">
      <alignment wrapText="1"/>
    </xf>
    <xf numFmtId="4" fontId="7" fillId="9" borderId="7" xfId="0" applyNumberFormat="1" applyFont="1" applyFill="1" applyBorder="1" applyAlignment="1">
      <alignment horizontal="center"/>
    </xf>
    <xf numFmtId="4" fontId="7" fillId="12" borderId="7" xfId="0" applyNumberFormat="1" applyFont="1" applyFill="1" applyBorder="1" applyAlignment="1"/>
    <xf numFmtId="4" fontId="7" fillId="0" borderId="8" xfId="0" applyNumberFormat="1" applyFont="1" applyBorder="1" applyAlignment="1">
      <alignment wrapText="1"/>
    </xf>
    <xf numFmtId="4" fontId="7" fillId="0" borderId="1" xfId="0" applyNumberFormat="1" applyFont="1" applyBorder="1" applyAlignment="1">
      <alignment wrapText="1"/>
    </xf>
    <xf numFmtId="4" fontId="0" fillId="21" borderId="7" xfId="0" applyNumberFormat="1" applyFont="1" applyFill="1" applyBorder="1" applyAlignment="1">
      <alignment wrapText="1"/>
    </xf>
    <xf numFmtId="4" fontId="0" fillId="9" borderId="7" xfId="0" applyNumberFormat="1" applyFont="1" applyFill="1" applyBorder="1" applyAlignment="1">
      <alignment horizontal="center" vertical="center" wrapText="1"/>
    </xf>
    <xf numFmtId="4" fontId="7" fillId="10" borderId="7" xfId="0" applyNumberFormat="1" applyFont="1" applyFill="1" applyBorder="1" applyAlignment="1">
      <alignment horizontal="center" vertical="center"/>
    </xf>
    <xf numFmtId="4" fontId="7" fillId="13" borderId="7" xfId="0" applyNumberFormat="1" applyFont="1" applyFill="1" applyBorder="1" applyAlignment="1">
      <alignment horizontal="center" vertical="center"/>
    </xf>
    <xf numFmtId="4" fontId="7" fillId="0" borderId="7" xfId="0" applyNumberFormat="1" applyFont="1" applyBorder="1" applyAlignment="1">
      <alignment horizontal="right" wrapText="1"/>
    </xf>
    <xf numFmtId="4" fontId="7" fillId="9" borderId="7" xfId="0" applyNumberFormat="1" applyFont="1" applyFill="1" applyBorder="1" applyAlignment="1">
      <alignment wrapText="1"/>
    </xf>
    <xf numFmtId="4" fontId="7" fillId="9" borderId="11" xfId="0" applyNumberFormat="1" applyFont="1" applyFill="1" applyBorder="1" applyAlignment="1">
      <alignment horizontal="center" vertical="center" textRotation="90"/>
    </xf>
    <xf numFmtId="4" fontId="7" fillId="10" borderId="11" xfId="0" applyNumberFormat="1" applyFont="1" applyFill="1" applyBorder="1" applyAlignment="1">
      <alignment horizontal="center" vertical="center" textRotation="90"/>
    </xf>
    <xf numFmtId="4" fontId="7" fillId="12" borderId="11" xfId="0" applyNumberFormat="1" applyFont="1" applyFill="1" applyBorder="1" applyAlignment="1">
      <alignment horizontal="center" vertical="center" textRotation="90"/>
    </xf>
    <xf numFmtId="4" fontId="7" fillId="13" borderId="11" xfId="0" applyNumberFormat="1" applyFont="1" applyFill="1" applyBorder="1" applyAlignment="1">
      <alignment horizontal="center" vertical="center" textRotation="90"/>
    </xf>
    <xf numFmtId="4" fontId="7" fillId="0" borderId="11" xfId="0" applyNumberFormat="1" applyFont="1" applyBorder="1" applyAlignment="1">
      <alignment horizontal="center" vertical="center" textRotation="90" wrapText="1"/>
    </xf>
    <xf numFmtId="4" fontId="7" fillId="0" borderId="12" xfId="0" applyNumberFormat="1" applyFont="1" applyBorder="1" applyAlignment="1">
      <alignment horizontal="center" vertical="center" textRotation="90" wrapText="1"/>
    </xf>
    <xf numFmtId="4" fontId="7" fillId="9" borderId="11" xfId="0" applyNumberFormat="1" applyFont="1" applyFill="1" applyBorder="1" applyAlignment="1">
      <alignment wrapText="1"/>
    </xf>
    <xf numFmtId="4" fontId="7" fillId="9" borderId="11" xfId="0" applyNumberFormat="1" applyFont="1" applyFill="1" applyBorder="1"/>
    <xf numFmtId="4" fontId="7" fillId="10" borderId="11" xfId="0" applyNumberFormat="1" applyFont="1" applyFill="1" applyBorder="1"/>
    <xf numFmtId="4" fontId="7" fillId="12" borderId="11" xfId="0" applyNumberFormat="1" applyFont="1" applyFill="1" applyBorder="1"/>
    <xf numFmtId="4" fontId="7" fillId="13" borderId="11" xfId="0" applyNumberFormat="1" applyFont="1" applyFill="1" applyBorder="1" applyAlignment="1">
      <alignment wrapText="1"/>
    </xf>
    <xf numFmtId="4" fontId="0" fillId="13" borderId="11" xfId="0" applyNumberFormat="1" applyFont="1" applyFill="1" applyBorder="1" applyAlignment="1">
      <alignment wrapText="1"/>
    </xf>
    <xf numFmtId="4" fontId="0" fillId="0" borderId="11" xfId="0" applyNumberFormat="1" applyFont="1" applyBorder="1" applyAlignment="1">
      <alignment wrapText="1"/>
    </xf>
    <xf numFmtId="4" fontId="0" fillId="0" borderId="12" xfId="0" applyNumberFormat="1" applyFont="1" applyBorder="1" applyAlignment="1">
      <alignment wrapText="1"/>
    </xf>
    <xf numFmtId="4" fontId="0" fillId="22" borderId="7" xfId="0" applyNumberFormat="1" applyFont="1" applyFill="1" applyBorder="1" applyAlignment="1">
      <alignment wrapText="1"/>
    </xf>
    <xf numFmtId="4" fontId="10" fillId="0" borderId="4" xfId="0" applyNumberFormat="1" applyFont="1" applyBorder="1" applyAlignment="1">
      <alignment wrapText="1"/>
    </xf>
    <xf numFmtId="4" fontId="1" fillId="0" borderId="7" xfId="0" applyNumberFormat="1" applyFont="1" applyBorder="1" applyAlignment="1"/>
    <xf numFmtId="4" fontId="1" fillId="9" borderId="7" xfId="0" applyNumberFormat="1" applyFont="1" applyFill="1" applyBorder="1" applyAlignment="1"/>
    <xf numFmtId="4" fontId="1" fillId="10" borderId="7" xfId="0" applyNumberFormat="1" applyFont="1" applyFill="1" applyBorder="1" applyAlignment="1"/>
    <xf numFmtId="4" fontId="1" fillId="12" borderId="7" xfId="0" applyNumberFormat="1" applyFont="1" applyFill="1" applyBorder="1" applyAlignment="1"/>
    <xf numFmtId="4" fontId="1" fillId="13" borderId="7" xfId="0" applyNumberFormat="1" applyFont="1" applyFill="1" applyBorder="1" applyAlignment="1"/>
    <xf numFmtId="4" fontId="7" fillId="9" borderId="6" xfId="0" applyNumberFormat="1" applyFont="1" applyFill="1" applyBorder="1" applyAlignment="1">
      <alignment horizontal="center" wrapText="1"/>
    </xf>
    <xf numFmtId="4" fontId="0" fillId="9" borderId="6" xfId="0" applyNumberFormat="1" applyFont="1" applyFill="1" applyBorder="1" applyAlignment="1">
      <alignment wrapText="1"/>
    </xf>
    <xf numFmtId="4" fontId="0" fillId="10" borderId="6" xfId="0" applyNumberFormat="1" applyFont="1" applyFill="1" applyBorder="1" applyAlignment="1">
      <alignment wrapText="1"/>
    </xf>
    <xf numFmtId="4" fontId="0" fillId="12" borderId="6" xfId="0" applyNumberFormat="1" applyFont="1" applyFill="1" applyBorder="1" applyAlignment="1">
      <alignment wrapText="1"/>
    </xf>
    <xf numFmtId="4" fontId="0" fillId="13" borderId="6" xfId="0" applyNumberFormat="1" applyFont="1" applyFill="1" applyBorder="1" applyAlignment="1">
      <alignment wrapText="1"/>
    </xf>
    <xf numFmtId="4" fontId="0" fillId="0" borderId="6" xfId="0" applyNumberFormat="1" applyFont="1" applyBorder="1" applyAlignment="1">
      <alignment wrapText="1"/>
    </xf>
    <xf numFmtId="4" fontId="0" fillId="0" borderId="9" xfId="0" applyNumberFormat="1" applyFont="1" applyBorder="1" applyAlignment="1">
      <alignment wrapText="1"/>
    </xf>
    <xf numFmtId="0" fontId="15" fillId="0" borderId="1" xfId="0" applyFont="1" applyBorder="1" applyAlignment="1">
      <alignment wrapText="1"/>
    </xf>
    <xf numFmtId="0" fontId="7" fillId="0" borderId="1" xfId="0" applyFont="1" applyFill="1" applyBorder="1" applyAlignment="1">
      <alignment wrapText="1"/>
    </xf>
    <xf numFmtId="0" fontId="0" fillId="0" borderId="1" xfId="0" applyFont="1" applyFill="1" applyBorder="1" applyAlignment="1">
      <alignment wrapText="1"/>
    </xf>
    <xf numFmtId="0" fontId="10" fillId="0" borderId="1" xfId="0" applyFont="1" applyFill="1" applyBorder="1" applyAlignment="1">
      <alignment wrapText="1"/>
    </xf>
    <xf numFmtId="0" fontId="14" fillId="0" borderId="1" xfId="0" applyFont="1" applyFill="1" applyBorder="1" applyAlignment="1">
      <alignment wrapText="1"/>
    </xf>
    <xf numFmtId="16" fontId="13" fillId="0" borderId="1" xfId="0" applyNumberFormat="1" applyFont="1" applyFill="1" applyBorder="1" applyAlignment="1">
      <alignment wrapText="1"/>
    </xf>
    <xf numFmtId="0" fontId="13" fillId="0" borderId="7" xfId="0" applyFont="1" applyFill="1" applyBorder="1" applyAlignment="1">
      <alignment wrapText="1"/>
    </xf>
    <xf numFmtId="0" fontId="13" fillId="0" borderId="0" xfId="0" applyFont="1" applyFill="1" applyBorder="1" applyAlignment="1">
      <alignment wrapText="1"/>
    </xf>
    <xf numFmtId="0" fontId="0" fillId="0" borderId="0" xfId="0" applyFill="1"/>
    <xf numFmtId="4" fontId="0" fillId="0" borderId="1" xfId="0" applyNumberFormat="1" applyFont="1" applyFill="1" applyBorder="1" applyAlignment="1">
      <alignment wrapText="1"/>
    </xf>
    <xf numFmtId="4" fontId="10" fillId="0" borderId="1" xfId="0" applyNumberFormat="1" applyFont="1" applyFill="1" applyBorder="1" applyAlignment="1">
      <alignment wrapText="1"/>
    </xf>
    <xf numFmtId="0" fontId="13" fillId="0" borderId="1" xfId="0" applyFont="1" applyFill="1" applyBorder="1" applyAlignment="1">
      <alignment wrapText="1"/>
    </xf>
    <xf numFmtId="4" fontId="7" fillId="0" borderId="1" xfId="0" applyNumberFormat="1" applyFont="1" applyFill="1" applyBorder="1" applyAlignment="1">
      <alignment wrapText="1"/>
    </xf>
    <xf numFmtId="0" fontId="15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/>
    <xf numFmtId="0" fontId="0" fillId="0" borderId="1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wrapText="1"/>
    </xf>
    <xf numFmtId="0" fontId="1" fillId="0" borderId="7" xfId="0" applyFont="1" applyFill="1" applyBorder="1" applyAlignment="1"/>
    <xf numFmtId="0" fontId="0" fillId="0" borderId="7" xfId="0" applyFont="1" applyFill="1" applyBorder="1" applyAlignment="1">
      <alignment wrapText="1"/>
    </xf>
    <xf numFmtId="0" fontId="10" fillId="0" borderId="7" xfId="0" applyFont="1" applyFill="1" applyBorder="1" applyAlignment="1">
      <alignment wrapText="1"/>
    </xf>
    <xf numFmtId="0" fontId="18" fillId="0" borderId="1" xfId="0" applyFont="1" applyBorder="1" applyAlignment="1">
      <alignment wrapText="1"/>
    </xf>
    <xf numFmtId="0" fontId="18" fillId="0" borderId="1" xfId="0" applyFont="1" applyFill="1" applyBorder="1" applyAlignment="1">
      <alignment wrapText="1"/>
    </xf>
    <xf numFmtId="0" fontId="19" fillId="0" borderId="1" xfId="0" applyFont="1" applyBorder="1" applyAlignment="1">
      <alignment wrapText="1"/>
    </xf>
    <xf numFmtId="0" fontId="20" fillId="0" borderId="1" xfId="2" applyFont="1" applyBorder="1" applyAlignment="1">
      <alignment horizontal="center" vertical="center"/>
    </xf>
    <xf numFmtId="0" fontId="20" fillId="0" borderId="0" xfId="2" applyFont="1"/>
    <xf numFmtId="0" fontId="21" fillId="0" borderId="0" xfId="2" applyFont="1" applyAlignment="1"/>
    <xf numFmtId="0" fontId="20" fillId="0" borderId="1" xfId="0" applyFont="1" applyBorder="1" applyAlignment="1">
      <alignment horizontal="center" wrapText="1"/>
    </xf>
    <xf numFmtId="0" fontId="0" fillId="0" borderId="2" xfId="2" applyFont="1" applyBorder="1" applyAlignment="1">
      <alignment horizontal="center"/>
    </xf>
    <xf numFmtId="0" fontId="20" fillId="0" borderId="2" xfId="2" applyFont="1" applyBorder="1" applyAlignment="1">
      <alignment horizontal="center"/>
    </xf>
    <xf numFmtId="0" fontId="0" fillId="0" borderId="3" xfId="2" applyFont="1" applyBorder="1" applyAlignment="1">
      <alignment horizontal="center" wrapText="1"/>
    </xf>
    <xf numFmtId="0" fontId="0" fillId="0" borderId="2" xfId="2" applyFont="1" applyBorder="1" applyAlignment="1">
      <alignment horizontal="center" wrapText="1"/>
    </xf>
    <xf numFmtId="0" fontId="3" fillId="0" borderId="2" xfId="2" applyFont="1" applyBorder="1" applyAlignment="1">
      <alignment horizontal="center"/>
    </xf>
    <xf numFmtId="0" fontId="0" fillId="0" borderId="1" xfId="2" applyFont="1" applyBorder="1" applyAlignment="1">
      <alignment horizontal="center" wrapText="1"/>
    </xf>
    <xf numFmtId="0" fontId="20" fillId="0" borderId="1" xfId="2" applyFont="1" applyBorder="1" applyAlignment="1">
      <alignment horizontal="center"/>
    </xf>
    <xf numFmtId="0" fontId="3" fillId="0" borderId="1" xfId="2" applyFont="1" applyBorder="1" applyAlignment="1">
      <alignment horizontal="center"/>
    </xf>
    <xf numFmtId="0" fontId="0" fillId="0" borderId="1" xfId="0" applyFont="1" applyBorder="1" applyAlignment="1">
      <alignment horizontal="center" wrapText="1"/>
    </xf>
    <xf numFmtId="0" fontId="3" fillId="0" borderId="1" xfId="1" applyFont="1" applyBorder="1" applyAlignment="1" applyProtection="1">
      <alignment horizontal="center"/>
    </xf>
    <xf numFmtId="0" fontId="3" fillId="0" borderId="1" xfId="1" applyBorder="1" applyAlignment="1">
      <alignment horizontal="center"/>
    </xf>
    <xf numFmtId="0" fontId="4" fillId="0" borderId="1" xfId="2" applyFont="1" applyBorder="1" applyAlignment="1">
      <alignment horizontal="center"/>
    </xf>
    <xf numFmtId="0" fontId="0" fillId="0" borderId="0" xfId="2" applyFont="1" applyBorder="1" applyAlignment="1">
      <alignment horizontal="center"/>
    </xf>
    <xf numFmtId="0" fontId="0" fillId="0" borderId="0" xfId="2" applyFont="1" applyBorder="1" applyAlignment="1">
      <alignment horizontal="center" wrapText="1"/>
    </xf>
    <xf numFmtId="164" fontId="0" fillId="0" borderId="1" xfId="2" applyNumberFormat="1" applyFont="1" applyBorder="1" applyAlignment="1">
      <alignment horizontal="center"/>
    </xf>
    <xf numFmtId="16" fontId="0" fillId="0" borderId="1" xfId="2" applyNumberFormat="1" applyFont="1" applyBorder="1" applyAlignment="1">
      <alignment horizontal="center"/>
    </xf>
    <xf numFmtId="0" fontId="0" fillId="2" borderId="1" xfId="2" applyFont="1" applyFill="1" applyBorder="1" applyAlignment="1">
      <alignment horizontal="center" wrapText="1"/>
    </xf>
    <xf numFmtId="0" fontId="0" fillId="2" borderId="1" xfId="2" applyFont="1" applyFill="1" applyBorder="1" applyAlignment="1">
      <alignment horizontal="center"/>
    </xf>
    <xf numFmtId="0" fontId="20" fillId="2" borderId="1" xfId="2" applyFont="1" applyFill="1" applyBorder="1" applyAlignment="1">
      <alignment horizontal="center"/>
    </xf>
    <xf numFmtId="0" fontId="3" fillId="2" borderId="1" xfId="2" applyFont="1" applyFill="1" applyBorder="1" applyAlignment="1">
      <alignment horizontal="center"/>
    </xf>
    <xf numFmtId="0" fontId="20" fillId="0" borderId="5" xfId="2" applyFont="1" applyBorder="1" applyAlignment="1">
      <alignment horizontal="center"/>
    </xf>
    <xf numFmtId="0" fontId="0" fillId="0" borderId="6" xfId="2" applyFont="1" applyBorder="1" applyAlignment="1">
      <alignment horizontal="center"/>
    </xf>
    <xf numFmtId="0" fontId="20" fillId="0" borderId="0" xfId="2" applyFont="1" applyBorder="1" applyAlignment="1">
      <alignment horizontal="center"/>
    </xf>
    <xf numFmtId="0" fontId="0" fillId="2" borderId="0" xfId="2" applyFont="1" applyFill="1" applyBorder="1" applyAlignment="1">
      <alignment horizontal="center"/>
    </xf>
    <xf numFmtId="0" fontId="7" fillId="0" borderId="7" xfId="0" applyFont="1" applyFill="1" applyBorder="1" applyAlignment="1">
      <alignment vertical="center" wrapText="1"/>
    </xf>
    <xf numFmtId="0" fontId="7" fillId="0" borderId="7" xfId="0" applyFont="1" applyFill="1" applyBorder="1" applyAlignment="1">
      <alignment wrapText="1"/>
    </xf>
    <xf numFmtId="0" fontId="7" fillId="0" borderId="7" xfId="0" applyFont="1" applyFill="1" applyBorder="1" applyAlignment="1">
      <alignment horizontal="center"/>
    </xf>
    <xf numFmtId="0" fontId="0" fillId="0" borderId="7" xfId="0" applyFont="1" applyFill="1" applyBorder="1" applyAlignment="1">
      <alignment horizontal="center" wrapText="1"/>
    </xf>
    <xf numFmtId="0" fontId="7" fillId="0" borderId="7" xfId="0" applyFont="1" applyFill="1" applyBorder="1"/>
    <xf numFmtId="0" fontId="7" fillId="0" borderId="7" xfId="0" applyFont="1" applyFill="1" applyBorder="1" applyAlignment="1"/>
    <xf numFmtId="0" fontId="7" fillId="0" borderId="7" xfId="0" applyFont="1" applyFill="1" applyBorder="1" applyAlignment="1">
      <alignment horizontal="center" wrapText="1"/>
    </xf>
    <xf numFmtId="0" fontId="0" fillId="0" borderId="8" xfId="0" applyFont="1" applyFill="1" applyBorder="1" applyAlignment="1">
      <alignment horizontal="center" wrapText="1"/>
    </xf>
    <xf numFmtId="0" fontId="7" fillId="0" borderId="7" xfId="0" applyFont="1" applyFill="1" applyBorder="1" applyAlignment="1">
      <alignment vertical="center"/>
    </xf>
    <xf numFmtId="0" fontId="0" fillId="0" borderId="8" xfId="0" applyFont="1" applyFill="1" applyBorder="1" applyAlignment="1">
      <alignment wrapText="1"/>
    </xf>
    <xf numFmtId="0" fontId="7" fillId="0" borderId="0" xfId="0" applyFont="1" applyFill="1" applyBorder="1" applyAlignment="1">
      <alignment vertical="center"/>
    </xf>
    <xf numFmtId="0" fontId="0" fillId="0" borderId="0" xfId="0" applyFont="1" applyFill="1" applyAlignment="1"/>
    <xf numFmtId="0" fontId="9" fillId="0" borderId="7" xfId="0" applyFont="1" applyFill="1" applyBorder="1" applyAlignment="1"/>
    <xf numFmtId="0" fontId="7" fillId="0" borderId="8" xfId="0" applyFont="1" applyFill="1" applyBorder="1" applyAlignment="1">
      <alignment wrapText="1"/>
    </xf>
    <xf numFmtId="0" fontId="8" fillId="0" borderId="0" xfId="0" applyFont="1" applyFill="1" applyAlignment="1">
      <alignment horizontal="left"/>
    </xf>
    <xf numFmtId="0" fontId="11" fillId="0" borderId="7" xfId="0" applyFont="1" applyFill="1" applyBorder="1" applyAlignment="1">
      <alignment vertical="center"/>
    </xf>
    <xf numFmtId="0" fontId="7" fillId="0" borderId="7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right" wrapText="1"/>
    </xf>
    <xf numFmtId="0" fontId="1" fillId="0" borderId="7" xfId="0" applyFont="1" applyFill="1" applyBorder="1" applyAlignment="1">
      <alignment wrapText="1"/>
    </xf>
    <xf numFmtId="0" fontId="1" fillId="0" borderId="8" xfId="0" applyFont="1" applyFill="1" applyBorder="1" applyAlignment="1"/>
    <xf numFmtId="0" fontId="1" fillId="0" borderId="7" xfId="0" applyFont="1" applyFill="1" applyBorder="1" applyAlignment="1">
      <alignment horizontal="center" wrapText="1"/>
    </xf>
    <xf numFmtId="0" fontId="12" fillId="0" borderId="7" xfId="0" applyFont="1" applyFill="1" applyBorder="1" applyAlignment="1">
      <alignment vertical="center"/>
    </xf>
    <xf numFmtId="0" fontId="0" fillId="0" borderId="7" xfId="0" applyFont="1" applyFill="1" applyBorder="1" applyAlignment="1"/>
    <xf numFmtId="0" fontId="7" fillId="0" borderId="0" xfId="0" applyFont="1" applyFill="1" applyBorder="1" applyAlignment="1">
      <alignment wrapText="1"/>
    </xf>
    <xf numFmtId="0" fontId="7" fillId="0" borderId="7" xfId="0" applyFont="1" applyFill="1" applyBorder="1" applyAlignment="1">
      <alignment horizontal="left"/>
    </xf>
    <xf numFmtId="0" fontId="7" fillId="0" borderId="1" xfId="0" applyFont="1" applyFill="1" applyBorder="1" applyAlignment="1">
      <alignment vertical="center" wrapText="1"/>
    </xf>
    <xf numFmtId="0" fontId="7" fillId="0" borderId="6" xfId="0" applyFont="1" applyFill="1" applyBorder="1" applyAlignment="1">
      <alignment wrapText="1"/>
    </xf>
    <xf numFmtId="0" fontId="0" fillId="0" borderId="6" xfId="0" applyFont="1" applyFill="1" applyBorder="1" applyAlignment="1">
      <alignment wrapText="1"/>
    </xf>
    <xf numFmtId="0" fontId="7" fillId="0" borderId="6" xfId="0" applyFont="1" applyFill="1" applyBorder="1" applyAlignment="1">
      <alignment horizontal="center" wrapText="1"/>
    </xf>
    <xf numFmtId="0" fontId="0" fillId="0" borderId="9" xfId="0" applyFont="1" applyFill="1" applyBorder="1" applyAlignment="1">
      <alignment wrapText="1"/>
    </xf>
    <xf numFmtId="0" fontId="7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textRotation="90"/>
    </xf>
    <xf numFmtId="0" fontId="7" fillId="0" borderId="7" xfId="0" applyFont="1" applyFill="1" applyBorder="1" applyAlignment="1">
      <alignment horizontal="center" vertical="center" textRotation="90"/>
    </xf>
    <xf numFmtId="0" fontId="0" fillId="0" borderId="5" xfId="0" applyFont="1" applyFill="1" applyBorder="1" applyAlignment="1">
      <alignment wrapText="1"/>
    </xf>
    <xf numFmtId="0" fontId="0" fillId="0" borderId="0" xfId="0" applyFill="1" applyAlignment="1">
      <alignment horizontal="center"/>
    </xf>
    <xf numFmtId="0" fontId="0" fillId="0" borderId="0" xfId="0" applyFont="1" applyFill="1" applyAlignment="1">
      <alignment horizontal="center" vertical="center"/>
    </xf>
    <xf numFmtId="0" fontId="0" fillId="23" borderId="0" xfId="0" applyFill="1" applyAlignment="1">
      <alignment horizontal="center" textRotation="90"/>
    </xf>
    <xf numFmtId="0" fontId="0" fillId="23" borderId="0" xfId="0" applyFill="1"/>
    <xf numFmtId="0" fontId="7" fillId="23" borderId="7" xfId="0" applyFont="1" applyFill="1" applyBorder="1" applyAlignment="1">
      <alignment horizontal="center" vertical="center" textRotation="90"/>
    </xf>
    <xf numFmtId="0" fontId="0" fillId="24" borderId="7" xfId="0" applyFont="1" applyFill="1" applyBorder="1" applyAlignment="1">
      <alignment wrapText="1"/>
    </xf>
    <xf numFmtId="0" fontId="7" fillId="24" borderId="7" xfId="0" applyFont="1" applyFill="1" applyBorder="1" applyAlignment="1"/>
    <xf numFmtId="0" fontId="0" fillId="25" borderId="7" xfId="0" applyFont="1" applyFill="1" applyBorder="1" applyAlignment="1">
      <alignment horizontal="center" wrapText="1"/>
    </xf>
    <xf numFmtId="0" fontId="7" fillId="25" borderId="7" xfId="0" applyFont="1" applyFill="1" applyBorder="1"/>
    <xf numFmtId="0" fontId="0" fillId="25" borderId="7" xfId="0" applyFont="1" applyFill="1" applyBorder="1" applyAlignment="1">
      <alignment wrapText="1"/>
    </xf>
    <xf numFmtId="0" fontId="7" fillId="25" borderId="7" xfId="0" applyFont="1" applyFill="1" applyBorder="1" applyAlignment="1"/>
    <xf numFmtId="0" fontId="7" fillId="25" borderId="7" xfId="0" applyFont="1" applyFill="1" applyBorder="1" applyAlignment="1">
      <alignment horizontal="center"/>
    </xf>
    <xf numFmtId="0" fontId="7" fillId="25" borderId="7" xfId="0" applyFont="1" applyFill="1" applyBorder="1" applyAlignment="1">
      <alignment vertical="center" wrapText="1"/>
    </xf>
    <xf numFmtId="0" fontId="0" fillId="25" borderId="7" xfId="0" applyFont="1" applyFill="1" applyBorder="1" applyAlignment="1">
      <alignment horizontal="center" vertical="center" wrapText="1"/>
    </xf>
    <xf numFmtId="0" fontId="1" fillId="25" borderId="7" xfId="0" applyFont="1" applyFill="1" applyBorder="1" applyAlignment="1"/>
    <xf numFmtId="0" fontId="7" fillId="25" borderId="7" xfId="0" applyFont="1" applyFill="1" applyBorder="1" applyAlignment="1">
      <alignment wrapText="1"/>
    </xf>
    <xf numFmtId="0" fontId="1" fillId="25" borderId="7" xfId="0" applyFont="1" applyFill="1" applyBorder="1" applyAlignment="1">
      <alignment wrapText="1"/>
    </xf>
    <xf numFmtId="0" fontId="7" fillId="25" borderId="6" xfId="0" applyFont="1" applyFill="1" applyBorder="1" applyAlignment="1">
      <alignment horizontal="center" wrapText="1"/>
    </xf>
    <xf numFmtId="0" fontId="0" fillId="25" borderId="6" xfId="0" applyFont="1" applyFill="1" applyBorder="1" applyAlignment="1">
      <alignment wrapText="1"/>
    </xf>
    <xf numFmtId="0" fontId="7" fillId="25" borderId="1" xfId="0" applyFont="1" applyFill="1" applyBorder="1" applyAlignment="1">
      <alignment vertical="center" wrapText="1"/>
    </xf>
    <xf numFmtId="0" fontId="0" fillId="24" borderId="5" xfId="0" applyFont="1" applyFill="1" applyBorder="1" applyAlignment="1">
      <alignment wrapText="1"/>
    </xf>
    <xf numFmtId="0" fontId="0" fillId="23" borderId="0" xfId="0" applyFill="1" applyAlignment="1">
      <alignment horizontal="center"/>
    </xf>
    <xf numFmtId="0" fontId="0" fillId="23" borderId="0" xfId="0" applyFont="1" applyFill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wrapText="1"/>
    </xf>
    <xf numFmtId="0" fontId="17" fillId="0" borderId="1" xfId="0" applyFont="1" applyFill="1" applyBorder="1" applyAlignment="1">
      <alignment wrapText="1"/>
    </xf>
    <xf numFmtId="0" fontId="22" fillId="0" borderId="1" xfId="0" applyFont="1" applyBorder="1" applyAlignment="1">
      <alignment wrapText="1"/>
    </xf>
    <xf numFmtId="0" fontId="17" fillId="2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11" fillId="0" borderId="7" xfId="0" applyFont="1" applyFill="1" applyBorder="1" applyAlignment="1">
      <alignment vertical="center" wrapText="1"/>
    </xf>
    <xf numFmtId="0" fontId="7" fillId="0" borderId="11" xfId="0" applyFont="1" applyFill="1" applyBorder="1"/>
    <xf numFmtId="0" fontId="1" fillId="0" borderId="0" xfId="0" applyFont="1" applyFill="1" applyAlignment="1"/>
    <xf numFmtId="0" fontId="0" fillId="0" borderId="2" xfId="0" applyFont="1" applyFill="1" applyBorder="1" applyAlignment="1">
      <alignment wrapText="1"/>
    </xf>
    <xf numFmtId="0" fontId="0" fillId="26" borderId="0" xfId="0" applyFill="1" applyAlignment="1">
      <alignment horizontal="center" textRotation="90"/>
    </xf>
    <xf numFmtId="0" fontId="0" fillId="26" borderId="0" xfId="0" applyFill="1"/>
    <xf numFmtId="0" fontId="7" fillId="26" borderId="7" xfId="0" applyFont="1" applyFill="1" applyBorder="1" applyAlignment="1">
      <alignment horizontal="center" vertical="center" textRotation="90"/>
    </xf>
    <xf numFmtId="0" fontId="0" fillId="27" borderId="7" xfId="0" applyFont="1" applyFill="1" applyBorder="1" applyAlignment="1">
      <alignment wrapText="1"/>
    </xf>
    <xf numFmtId="0" fontId="7" fillId="27" borderId="7" xfId="0" applyFont="1" applyFill="1" applyBorder="1" applyAlignment="1"/>
    <xf numFmtId="0" fontId="0" fillId="27" borderId="7" xfId="0" applyFont="1" applyFill="1" applyBorder="1" applyAlignment="1">
      <alignment horizontal="center" wrapText="1"/>
    </xf>
    <xf numFmtId="0" fontId="7" fillId="27" borderId="7" xfId="0" applyFont="1" applyFill="1" applyBorder="1"/>
    <xf numFmtId="0" fontId="7" fillId="27" borderId="7" xfId="0" applyFont="1" applyFill="1" applyBorder="1" applyAlignment="1">
      <alignment horizontal="center"/>
    </xf>
    <xf numFmtId="0" fontId="7" fillId="27" borderId="7" xfId="0" applyFont="1" applyFill="1" applyBorder="1" applyAlignment="1">
      <alignment wrapText="1"/>
    </xf>
    <xf numFmtId="0" fontId="0" fillId="27" borderId="7" xfId="0" applyFont="1" applyFill="1" applyBorder="1" applyAlignment="1">
      <alignment horizontal="center" vertical="center" wrapText="1"/>
    </xf>
    <xf numFmtId="0" fontId="7" fillId="27" borderId="11" xfId="0" applyFont="1" applyFill="1" applyBorder="1" applyAlignment="1">
      <alignment horizontal="center" vertical="center" textRotation="90"/>
    </xf>
    <xf numFmtId="0" fontId="7" fillId="27" borderId="11" xfId="0" applyFont="1" applyFill="1" applyBorder="1" applyAlignment="1">
      <alignment wrapText="1"/>
    </xf>
    <xf numFmtId="0" fontId="7" fillId="27" borderId="11" xfId="0" applyFont="1" applyFill="1" applyBorder="1"/>
    <xf numFmtId="0" fontId="1" fillId="27" borderId="7" xfId="0" applyFont="1" applyFill="1" applyBorder="1" applyAlignment="1"/>
    <xf numFmtId="0" fontId="0" fillId="27" borderId="5" xfId="0" applyFont="1" applyFill="1" applyBorder="1" applyAlignment="1">
      <alignment wrapText="1"/>
    </xf>
    <xf numFmtId="0" fontId="0" fillId="26" borderId="0" xfId="0" applyFill="1" applyAlignment="1">
      <alignment horizontal="center"/>
    </xf>
    <xf numFmtId="0" fontId="0" fillId="26" borderId="0" xfId="0" applyFont="1" applyFill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23" fillId="0" borderId="1" xfId="0" applyFont="1" applyBorder="1" applyAlignment="1">
      <alignment horizontal="center" vertical="center" wrapText="1"/>
    </xf>
    <xf numFmtId="0" fontId="0" fillId="28" borderId="0" xfId="0" applyFill="1" applyAlignment="1">
      <alignment horizontal="center"/>
    </xf>
    <xf numFmtId="0" fontId="0" fillId="29" borderId="0" xfId="0" applyFill="1" applyAlignment="1">
      <alignment horizontal="center"/>
    </xf>
    <xf numFmtId="0" fontId="0" fillId="29" borderId="0" xfId="0" applyFill="1"/>
    <xf numFmtId="0" fontId="7" fillId="29" borderId="7" xfId="0" applyFont="1" applyFill="1" applyBorder="1" applyAlignment="1">
      <alignment horizontal="center" vertical="center" textRotation="90"/>
    </xf>
    <xf numFmtId="0" fontId="0" fillId="30" borderId="7" xfId="0" applyFont="1" applyFill="1" applyBorder="1" applyAlignment="1">
      <alignment wrapText="1"/>
    </xf>
    <xf numFmtId="0" fontId="7" fillId="30" borderId="7" xfId="0" applyFont="1" applyFill="1" applyBorder="1" applyAlignment="1"/>
    <xf numFmtId="0" fontId="7" fillId="30" borderId="7" xfId="0" applyFont="1" applyFill="1" applyBorder="1"/>
    <xf numFmtId="0" fontId="0" fillId="29" borderId="7" xfId="0" applyFont="1" applyFill="1" applyBorder="1" applyAlignment="1">
      <alignment wrapText="1"/>
    </xf>
    <xf numFmtId="0" fontId="7" fillId="30" borderId="7" xfId="0" applyFont="1" applyFill="1" applyBorder="1" applyAlignment="1">
      <alignment horizontal="center" vertical="center"/>
    </xf>
    <xf numFmtId="0" fontId="0" fillId="31" borderId="12" xfId="0" applyFont="1" applyFill="1" applyBorder="1" applyAlignment="1">
      <alignment wrapText="1"/>
    </xf>
    <xf numFmtId="0" fontId="7" fillId="30" borderId="11" xfId="0" applyFont="1" applyFill="1" applyBorder="1" applyAlignment="1">
      <alignment horizontal="center" vertical="center" textRotation="90"/>
    </xf>
    <xf numFmtId="0" fontId="7" fillId="30" borderId="11" xfId="0" applyFont="1" applyFill="1" applyBorder="1"/>
    <xf numFmtId="0" fontId="1" fillId="30" borderId="7" xfId="0" applyFont="1" applyFill="1" applyBorder="1" applyAlignment="1"/>
    <xf numFmtId="0" fontId="7" fillId="32" borderId="1" xfId="0" applyFont="1" applyFill="1" applyBorder="1" applyAlignment="1">
      <alignment vertical="center" wrapText="1"/>
    </xf>
    <xf numFmtId="0" fontId="0" fillId="30" borderId="5" xfId="0" applyFont="1" applyFill="1" applyBorder="1" applyAlignment="1">
      <alignment wrapText="1"/>
    </xf>
    <xf numFmtId="0" fontId="0" fillId="33" borderId="0" xfId="0" applyFill="1" applyAlignment="1">
      <alignment horizontal="center"/>
    </xf>
    <xf numFmtId="0" fontId="0" fillId="29" borderId="0" xfId="0" applyFont="1" applyFill="1" applyAlignment="1">
      <alignment horizontal="center" vertical="center"/>
    </xf>
    <xf numFmtId="4" fontId="7" fillId="0" borderId="7" xfId="0" applyNumberFormat="1" applyFont="1" applyFill="1" applyBorder="1" applyAlignment="1">
      <alignment wrapText="1"/>
    </xf>
    <xf numFmtId="4" fontId="7" fillId="0" borderId="7" xfId="0" applyNumberFormat="1" applyFont="1" applyFill="1" applyBorder="1" applyAlignment="1">
      <alignment horizontal="center"/>
    </xf>
    <xf numFmtId="4" fontId="0" fillId="0" borderId="7" xfId="0" applyNumberFormat="1" applyFont="1" applyFill="1" applyBorder="1" applyAlignment="1">
      <alignment wrapText="1"/>
    </xf>
    <xf numFmtId="4" fontId="7" fillId="0" borderId="6" xfId="0" applyNumberFormat="1" applyFont="1" applyFill="1" applyBorder="1" applyAlignment="1">
      <alignment wrapText="1"/>
    </xf>
    <xf numFmtId="4" fontId="0" fillId="0" borderId="6" xfId="0" applyNumberFormat="1" applyFont="1" applyFill="1" applyBorder="1" applyAlignment="1">
      <alignment wrapText="1"/>
    </xf>
    <xf numFmtId="4" fontId="7" fillId="0" borderId="6" xfId="0" applyNumberFormat="1" applyFont="1" applyFill="1" applyBorder="1" applyAlignment="1">
      <alignment horizontal="center" wrapText="1"/>
    </xf>
    <xf numFmtId="4" fontId="7" fillId="0" borderId="7" xfId="0" applyNumberFormat="1" applyFont="1" applyFill="1" applyBorder="1" applyAlignment="1">
      <alignment horizontal="center" vertical="center"/>
    </xf>
    <xf numFmtId="4" fontId="7" fillId="0" borderId="7" xfId="0" applyNumberFormat="1" applyFont="1" applyFill="1" applyBorder="1" applyAlignment="1">
      <alignment horizontal="left"/>
    </xf>
    <xf numFmtId="4" fontId="1" fillId="0" borderId="7" xfId="0" applyNumberFormat="1" applyFont="1" applyFill="1" applyBorder="1" applyAlignment="1"/>
    <xf numFmtId="4" fontId="1" fillId="0" borderId="0" xfId="0" applyNumberFormat="1" applyFont="1" applyFill="1" applyAlignment="1"/>
    <xf numFmtId="4" fontId="17" fillId="0" borderId="1" xfId="0" applyNumberFormat="1" applyFont="1" applyBorder="1" applyAlignment="1">
      <alignment horizontal="center" vertical="center" wrapText="1"/>
    </xf>
    <xf numFmtId="0" fontId="0" fillId="35" borderId="0" xfId="0" applyFill="1"/>
    <xf numFmtId="0" fontId="7" fillId="35" borderId="7" xfId="0" applyFont="1" applyFill="1" applyBorder="1" applyAlignment="1">
      <alignment horizontal="center" vertical="center" textRotation="90"/>
    </xf>
    <xf numFmtId="0" fontId="7" fillId="36" borderId="7" xfId="0" applyFont="1" applyFill="1" applyBorder="1" applyAlignment="1"/>
    <xf numFmtId="0" fontId="7" fillId="36" borderId="7" xfId="0" applyFont="1" applyFill="1" applyBorder="1"/>
    <xf numFmtId="0" fontId="0" fillId="36" borderId="7" xfId="0" applyFont="1" applyFill="1" applyBorder="1" applyAlignment="1">
      <alignment horizontal="center" wrapText="1"/>
    </xf>
    <xf numFmtId="0" fontId="0" fillId="36" borderId="7" xfId="0" applyFont="1" applyFill="1" applyBorder="1" applyAlignment="1">
      <alignment wrapText="1"/>
    </xf>
    <xf numFmtId="4" fontId="0" fillId="36" borderId="7" xfId="0" applyNumberFormat="1" applyFont="1" applyFill="1" applyBorder="1" applyAlignment="1">
      <alignment wrapText="1"/>
    </xf>
    <xf numFmtId="4" fontId="0" fillId="37" borderId="7" xfId="0" applyNumberFormat="1" applyFont="1" applyFill="1" applyBorder="1" applyAlignment="1">
      <alignment wrapText="1"/>
    </xf>
    <xf numFmtId="4" fontId="0" fillId="36" borderId="7" xfId="0" applyNumberFormat="1" applyFont="1" applyFill="1" applyBorder="1" applyAlignment="1"/>
    <xf numFmtId="4" fontId="7" fillId="36" borderId="7" xfId="0" applyNumberFormat="1" applyFont="1" applyFill="1" applyBorder="1"/>
    <xf numFmtId="4" fontId="7" fillId="36" borderId="7" xfId="0" applyNumberFormat="1" applyFont="1" applyFill="1" applyBorder="1" applyAlignment="1">
      <alignment wrapText="1"/>
    </xf>
    <xf numFmtId="4" fontId="7" fillId="36" borderId="7" xfId="0" applyNumberFormat="1" applyFont="1" applyFill="1" applyBorder="1" applyAlignment="1"/>
    <xf numFmtId="4" fontId="7" fillId="36" borderId="11" xfId="0" applyNumberFormat="1" applyFont="1" applyFill="1" applyBorder="1" applyAlignment="1">
      <alignment horizontal="center" vertical="center" textRotation="90"/>
    </xf>
    <xf numFmtId="4" fontId="7" fillId="36" borderId="11" xfId="0" applyNumberFormat="1" applyFont="1" applyFill="1" applyBorder="1" applyAlignment="1">
      <alignment wrapText="1"/>
    </xf>
    <xf numFmtId="4" fontId="0" fillId="36" borderId="11" xfId="0" applyNumberFormat="1" applyFont="1" applyFill="1" applyBorder="1" applyAlignment="1">
      <alignment wrapText="1"/>
    </xf>
    <xf numFmtId="4" fontId="1" fillId="36" borderId="7" xfId="0" applyNumberFormat="1" applyFont="1" applyFill="1" applyBorder="1" applyAlignment="1"/>
    <xf numFmtId="4" fontId="0" fillId="36" borderId="6" xfId="0" applyNumberFormat="1" applyFont="1" applyFill="1" applyBorder="1" applyAlignment="1">
      <alignment wrapText="1"/>
    </xf>
    <xf numFmtId="4" fontId="7" fillId="36" borderId="6" xfId="0" applyNumberFormat="1" applyFont="1" applyFill="1" applyBorder="1" applyAlignment="1">
      <alignment wrapText="1"/>
    </xf>
    <xf numFmtId="0" fontId="0" fillId="36" borderId="5" xfId="0" applyFont="1" applyFill="1" applyBorder="1" applyAlignment="1">
      <alignment wrapText="1"/>
    </xf>
    <xf numFmtId="0" fontId="0" fillId="38" borderId="0" xfId="0" applyFill="1" applyAlignment="1">
      <alignment horizontal="center"/>
    </xf>
    <xf numFmtId="0" fontId="0" fillId="35" borderId="0" xfId="0" applyFill="1" applyAlignment="1">
      <alignment horizontal="center"/>
    </xf>
    <xf numFmtId="0" fontId="0" fillId="35" borderId="0" xfId="0" applyFont="1" applyFill="1" applyAlignment="1">
      <alignment horizontal="center" vertical="center"/>
    </xf>
    <xf numFmtId="0" fontId="0" fillId="39" borderId="0" xfId="0" applyFill="1" applyAlignment="1">
      <alignment horizontal="center"/>
    </xf>
    <xf numFmtId="0" fontId="0" fillId="24" borderId="7" xfId="0" applyFont="1" applyFill="1" applyBorder="1" applyAlignment="1">
      <alignment horizontal="center" wrapText="1"/>
    </xf>
    <xf numFmtId="0" fontId="7" fillId="40" borderId="7" xfId="0" applyFont="1" applyFill="1" applyBorder="1" applyAlignment="1">
      <alignment horizontal="center"/>
    </xf>
    <xf numFmtId="0" fontId="7" fillId="24" borderId="7" xfId="0" applyFont="1" applyFill="1" applyBorder="1" applyAlignment="1">
      <alignment horizontal="center"/>
    </xf>
    <xf numFmtId="0" fontId="7" fillId="24" borderId="7" xfId="0" applyFont="1" applyFill="1" applyBorder="1" applyAlignment="1">
      <alignment wrapText="1"/>
    </xf>
    <xf numFmtId="0" fontId="7" fillId="24" borderId="7" xfId="0" applyFont="1" applyFill="1" applyBorder="1" applyAlignment="1">
      <alignment horizontal="center" vertical="center" textRotation="90"/>
    </xf>
    <xf numFmtId="0" fontId="1" fillId="24" borderId="7" xfId="0" applyFont="1" applyFill="1" applyBorder="1" applyAlignment="1"/>
    <xf numFmtId="0" fontId="0" fillId="24" borderId="11" xfId="0" applyFont="1" applyFill="1" applyBorder="1" applyAlignment="1">
      <alignment wrapText="1"/>
    </xf>
    <xf numFmtId="0" fontId="0" fillId="0" borderId="0" xfId="0" applyFill="1" applyAlignment="1">
      <alignment wrapText="1"/>
    </xf>
    <xf numFmtId="0" fontId="0" fillId="0" borderId="11" xfId="0" applyFont="1" applyFill="1" applyBorder="1" applyAlignment="1">
      <alignment wrapText="1"/>
    </xf>
    <xf numFmtId="0" fontId="7" fillId="0" borderId="11" xfId="0" applyFont="1" applyFill="1" applyBorder="1" applyAlignment="1"/>
    <xf numFmtId="0" fontId="12" fillId="0" borderId="7" xfId="0" applyFont="1" applyFill="1" applyBorder="1" applyAlignment="1">
      <alignment vertical="center" wrapText="1"/>
    </xf>
    <xf numFmtId="0" fontId="0" fillId="41" borderId="0" xfId="0" applyFill="1"/>
    <xf numFmtId="0" fontId="7" fillId="41" borderId="7" xfId="0" applyFont="1" applyFill="1" applyBorder="1" applyAlignment="1">
      <alignment horizontal="center" vertical="center" textRotation="90"/>
    </xf>
    <xf numFmtId="0" fontId="7" fillId="42" borderId="7" xfId="0" applyFont="1" applyFill="1" applyBorder="1" applyAlignment="1"/>
    <xf numFmtId="0" fontId="0" fillId="43" borderId="7" xfId="0" applyFont="1" applyFill="1" applyBorder="1" applyAlignment="1">
      <alignment wrapText="1"/>
    </xf>
    <xf numFmtId="0" fontId="7" fillId="42" borderId="7" xfId="0" applyFont="1" applyFill="1" applyBorder="1"/>
    <xf numFmtId="0" fontId="0" fillId="44" borderId="7" xfId="0" applyFont="1" applyFill="1" applyBorder="1" applyAlignment="1">
      <alignment wrapText="1"/>
    </xf>
    <xf numFmtId="0" fontId="0" fillId="42" borderId="7" xfId="0" applyFont="1" applyFill="1" applyBorder="1" applyAlignment="1">
      <alignment wrapText="1"/>
    </xf>
    <xf numFmtId="0" fontId="0" fillId="42" borderId="7" xfId="0" applyFont="1" applyFill="1" applyBorder="1" applyAlignment="1"/>
    <xf numFmtId="0" fontId="0" fillId="42" borderId="0" xfId="0" applyFill="1"/>
    <xf numFmtId="0" fontId="7" fillId="43" borderId="7" xfId="0" applyFont="1" applyFill="1" applyBorder="1"/>
    <xf numFmtId="0" fontId="7" fillId="42" borderId="7" xfId="0" applyFont="1" applyFill="1" applyBorder="1" applyAlignment="1">
      <alignment horizontal="center" vertical="center" textRotation="90"/>
    </xf>
    <xf numFmtId="0" fontId="7" fillId="43" borderId="7" xfId="0" applyFont="1" applyFill="1" applyBorder="1" applyAlignment="1">
      <alignment horizontal="center" vertical="center" textRotation="90"/>
    </xf>
    <xf numFmtId="0" fontId="7" fillId="42" borderId="7" xfId="0" applyFont="1" applyFill="1" applyBorder="1" applyAlignment="1">
      <alignment wrapText="1"/>
    </xf>
    <xf numFmtId="0" fontId="1" fillId="42" borderId="7" xfId="0" applyFont="1" applyFill="1" applyBorder="1" applyAlignment="1"/>
    <xf numFmtId="0" fontId="1" fillId="43" borderId="7" xfId="0" applyFont="1" applyFill="1" applyBorder="1" applyAlignment="1"/>
    <xf numFmtId="0" fontId="7" fillId="42" borderId="7" xfId="0" applyFont="1" applyFill="1" applyBorder="1" applyAlignment="1">
      <alignment horizontal="center" vertical="center"/>
    </xf>
    <xf numFmtId="0" fontId="7" fillId="42" borderId="11" xfId="0" applyFont="1" applyFill="1" applyBorder="1" applyAlignment="1"/>
    <xf numFmtId="0" fontId="0" fillId="43" borderId="11" xfId="0" applyFont="1" applyFill="1" applyBorder="1" applyAlignment="1">
      <alignment wrapText="1"/>
    </xf>
    <xf numFmtId="0" fontId="0" fillId="42" borderId="11" xfId="0" applyFont="1" applyFill="1" applyBorder="1" applyAlignment="1">
      <alignment wrapText="1"/>
    </xf>
    <xf numFmtId="0" fontId="0" fillId="43" borderId="0" xfId="0" applyFont="1" applyFill="1" applyBorder="1" applyAlignment="1">
      <alignment wrapText="1"/>
    </xf>
    <xf numFmtId="0" fontId="0" fillId="43" borderId="2" xfId="0" applyFont="1" applyFill="1" applyBorder="1" applyAlignment="1">
      <alignment wrapText="1"/>
    </xf>
    <xf numFmtId="0" fontId="0" fillId="45" borderId="0" xfId="0" applyFill="1" applyAlignment="1">
      <alignment horizontal="center"/>
    </xf>
    <xf numFmtId="0" fontId="0" fillId="41" borderId="0" xfId="0" applyFill="1" applyAlignment="1">
      <alignment horizontal="center"/>
    </xf>
    <xf numFmtId="0" fontId="0" fillId="41" borderId="0" xfId="0" applyFont="1" applyFill="1" applyAlignment="1">
      <alignment horizontal="center" vertical="center"/>
    </xf>
    <xf numFmtId="0" fontId="0" fillId="24" borderId="6" xfId="0" applyFont="1" applyFill="1" applyBorder="1" applyAlignment="1">
      <alignment wrapText="1"/>
    </xf>
    <xf numFmtId="0" fontId="7" fillId="24" borderId="6" xfId="0" applyFont="1" applyFill="1" applyBorder="1" applyAlignment="1">
      <alignment horizontal="center" wrapText="1"/>
    </xf>
    <xf numFmtId="0" fontId="7" fillId="46" borderId="7" xfId="0" applyFont="1" applyFill="1" applyBorder="1"/>
    <xf numFmtId="0" fontId="0" fillId="47" borderId="7" xfId="0" applyFont="1" applyFill="1" applyBorder="1" applyAlignment="1">
      <alignment wrapText="1"/>
    </xf>
    <xf numFmtId="0" fontId="0" fillId="46" borderId="7" xfId="0" applyFont="1" applyFill="1" applyBorder="1" applyAlignment="1">
      <alignment wrapText="1"/>
    </xf>
    <xf numFmtId="0" fontId="7" fillId="46" borderId="7" xfId="0" applyFont="1" applyFill="1" applyBorder="1" applyAlignment="1"/>
    <xf numFmtId="0" fontId="7" fillId="46" borderId="7" xfId="0" applyFont="1" applyFill="1" applyBorder="1" applyAlignment="1">
      <alignment wrapText="1"/>
    </xf>
    <xf numFmtId="0" fontId="7" fillId="46" borderId="7" xfId="0" applyFont="1" applyFill="1" applyBorder="1" applyAlignment="1">
      <alignment horizontal="center" vertical="center" textRotation="90"/>
    </xf>
    <xf numFmtId="0" fontId="1" fillId="46" borderId="7" xfId="0" applyFont="1" applyFill="1" applyBorder="1" applyAlignment="1"/>
    <xf numFmtId="0" fontId="0" fillId="46" borderId="6" xfId="0" applyFont="1" applyFill="1" applyBorder="1" applyAlignment="1">
      <alignment wrapText="1"/>
    </xf>
    <xf numFmtId="0" fontId="7" fillId="46" borderId="11" xfId="0" applyFont="1" applyFill="1" applyBorder="1" applyAlignment="1"/>
    <xf numFmtId="0" fontId="7" fillId="46" borderId="11" xfId="0" applyFont="1" applyFill="1" applyBorder="1" applyAlignment="1">
      <alignment wrapText="1"/>
    </xf>
    <xf numFmtId="0" fontId="0" fillId="46" borderId="5" xfId="0" applyFont="1" applyFill="1" applyBorder="1" applyAlignment="1">
      <alignment wrapText="1"/>
    </xf>
    <xf numFmtId="0" fontId="7" fillId="30" borderId="7" xfId="0" applyFont="1" applyFill="1" applyBorder="1" applyAlignment="1">
      <alignment horizontal="center" vertical="center" textRotation="90"/>
    </xf>
    <xf numFmtId="0" fontId="0" fillId="30" borderId="6" xfId="0" applyFont="1" applyFill="1" applyBorder="1" applyAlignment="1">
      <alignment wrapText="1"/>
    </xf>
    <xf numFmtId="0" fontId="7" fillId="30" borderId="11" xfId="0" applyFont="1" applyFill="1" applyBorder="1" applyAlignment="1"/>
    <xf numFmtId="0" fontId="0" fillId="48" borderId="0" xfId="0" applyFill="1"/>
    <xf numFmtId="0" fontId="7" fillId="48" borderId="7" xfId="0" applyFont="1" applyFill="1" applyBorder="1" applyAlignment="1">
      <alignment horizontal="center" vertical="center" textRotation="90"/>
    </xf>
    <xf numFmtId="0" fontId="0" fillId="49" borderId="7" xfId="0" applyFont="1" applyFill="1" applyBorder="1" applyAlignment="1">
      <alignment horizontal="center" wrapText="1"/>
    </xf>
    <xf numFmtId="0" fontId="0" fillId="49" borderId="7" xfId="0" applyFont="1" applyFill="1" applyBorder="1" applyAlignment="1">
      <alignment wrapText="1"/>
    </xf>
    <xf numFmtId="0" fontId="7" fillId="49" borderId="7" xfId="0" applyFont="1" applyFill="1" applyBorder="1"/>
    <xf numFmtId="0" fontId="7" fillId="49" borderId="7" xfId="0" applyFont="1" applyFill="1" applyBorder="1" applyAlignment="1">
      <alignment wrapText="1"/>
    </xf>
    <xf numFmtId="0" fontId="7" fillId="49" borderId="7" xfId="0" applyFont="1" applyFill="1" applyBorder="1" applyAlignment="1"/>
    <xf numFmtId="0" fontId="0" fillId="34" borderId="7" xfId="0" applyFont="1" applyFill="1" applyBorder="1" applyAlignment="1">
      <alignment wrapText="1"/>
    </xf>
    <xf numFmtId="0" fontId="7" fillId="49" borderId="7" xfId="0" applyFont="1" applyFill="1" applyBorder="1" applyAlignment="1">
      <alignment horizontal="center" vertical="center" textRotation="90"/>
    </xf>
    <xf numFmtId="0" fontId="1" fillId="49" borderId="7" xfId="0" applyFont="1" applyFill="1" applyBorder="1" applyAlignment="1"/>
    <xf numFmtId="0" fontId="0" fillId="49" borderId="11" xfId="0" applyFont="1" applyFill="1" applyBorder="1" applyAlignment="1">
      <alignment wrapText="1"/>
    </xf>
    <xf numFmtId="0" fontId="7" fillId="49" borderId="11" xfId="0" applyFont="1" applyFill="1" applyBorder="1" applyAlignment="1"/>
    <xf numFmtId="0" fontId="7" fillId="49" borderId="11" xfId="0" applyFont="1" applyFill="1" applyBorder="1"/>
    <xf numFmtId="0" fontId="0" fillId="49" borderId="7" xfId="0" applyFont="1" applyFill="1" applyBorder="1" applyAlignment="1"/>
    <xf numFmtId="0" fontId="0" fillId="49" borderId="5" xfId="0" applyFont="1" applyFill="1" applyBorder="1" applyAlignment="1">
      <alignment wrapText="1"/>
    </xf>
    <xf numFmtId="0" fontId="0" fillId="48" borderId="0" xfId="0" applyFill="1" applyAlignment="1">
      <alignment horizontal="center"/>
    </xf>
    <xf numFmtId="0" fontId="0" fillId="48" borderId="0" xfId="0" applyFont="1" applyFill="1" applyAlignment="1">
      <alignment horizontal="center" vertical="center"/>
    </xf>
    <xf numFmtId="0" fontId="0" fillId="49" borderId="6" xfId="0" applyFont="1" applyFill="1" applyBorder="1" applyAlignment="1">
      <alignment wrapText="1"/>
    </xf>
    <xf numFmtId="0" fontId="0" fillId="37" borderId="7" xfId="0" applyFont="1" applyFill="1" applyBorder="1" applyAlignment="1">
      <alignment wrapText="1"/>
    </xf>
    <xf numFmtId="0" fontId="0" fillId="36" borderId="7" xfId="0" applyFont="1" applyFill="1" applyBorder="1" applyAlignment="1"/>
    <xf numFmtId="0" fontId="7" fillId="36" borderId="7" xfId="0" applyFont="1" applyFill="1" applyBorder="1" applyAlignment="1">
      <alignment horizontal="center" vertical="center" textRotation="90"/>
    </xf>
    <xf numFmtId="0" fontId="1" fillId="36" borderId="7" xfId="0" applyFont="1" applyFill="1" applyBorder="1" applyAlignment="1"/>
    <xf numFmtId="0" fontId="0" fillId="36" borderId="6" xfId="0" applyFont="1" applyFill="1" applyBorder="1" applyAlignment="1">
      <alignment wrapText="1"/>
    </xf>
    <xf numFmtId="0" fontId="0" fillId="36" borderId="11" xfId="0" applyFont="1" applyFill="1" applyBorder="1" applyAlignment="1">
      <alignment wrapText="1"/>
    </xf>
    <xf numFmtId="0" fontId="7" fillId="36" borderId="6" xfId="0" applyFont="1" applyFill="1" applyBorder="1" applyAlignment="1">
      <alignment wrapText="1"/>
    </xf>
    <xf numFmtId="0" fontId="7" fillId="43" borderId="7" xfId="0" applyFont="1" applyFill="1" applyBorder="1" applyAlignment="1"/>
    <xf numFmtId="0" fontId="7" fillId="44" borderId="7" xfId="0" applyFont="1" applyFill="1" applyBorder="1" applyAlignment="1"/>
    <xf numFmtId="0" fontId="0" fillId="43" borderId="7" xfId="0" applyFont="1" applyFill="1" applyBorder="1" applyAlignment="1"/>
    <xf numFmtId="0" fontId="7" fillId="43" borderId="7" xfId="0" applyFont="1" applyFill="1" applyBorder="1" applyAlignment="1">
      <alignment wrapText="1"/>
    </xf>
    <xf numFmtId="0" fontId="0" fillId="43" borderId="6" xfId="0" applyFont="1" applyFill="1" applyBorder="1" applyAlignment="1">
      <alignment wrapText="1"/>
    </xf>
    <xf numFmtId="0" fontId="7" fillId="43" borderId="11" xfId="0" applyFont="1" applyFill="1" applyBorder="1"/>
    <xf numFmtId="0" fontId="0" fillId="43" borderId="5" xfId="0" applyFont="1" applyFill="1" applyBorder="1" applyAlignment="1">
      <alignment wrapText="1"/>
    </xf>
    <xf numFmtId="0" fontId="7" fillId="53" borderId="7" xfId="0" applyFont="1" applyFill="1" applyBorder="1" applyAlignment="1">
      <alignment wrapText="1"/>
    </xf>
    <xf numFmtId="0" fontId="0" fillId="53" borderId="7" xfId="0" applyFont="1" applyFill="1" applyBorder="1" applyAlignment="1">
      <alignment wrapText="1"/>
    </xf>
    <xf numFmtId="0" fontId="7" fillId="54" borderId="7" xfId="0" applyFont="1" applyFill="1" applyBorder="1" applyAlignment="1">
      <alignment wrapText="1"/>
    </xf>
    <xf numFmtId="0" fontId="0" fillId="54" borderId="7" xfId="0" applyFont="1" applyFill="1" applyBorder="1" applyAlignment="1">
      <alignment wrapText="1"/>
    </xf>
    <xf numFmtId="0" fontId="17" fillId="55" borderId="1" xfId="0" applyFont="1" applyFill="1" applyBorder="1" applyAlignment="1">
      <alignment horizontal="center" vertical="center" wrapText="1"/>
    </xf>
    <xf numFmtId="0" fontId="17" fillId="51" borderId="1" xfId="0" applyFont="1" applyFill="1" applyBorder="1" applyAlignment="1">
      <alignment horizontal="center" vertical="center" wrapText="1"/>
    </xf>
    <xf numFmtId="0" fontId="17" fillId="53" borderId="1" xfId="0" applyFont="1" applyFill="1" applyBorder="1" applyAlignment="1">
      <alignment horizontal="center" vertical="center" wrapText="1"/>
    </xf>
    <xf numFmtId="0" fontId="17" fillId="56" borderId="1" xfId="0" applyFont="1" applyFill="1" applyBorder="1" applyAlignment="1">
      <alignment horizontal="center" vertical="center" wrapText="1"/>
    </xf>
    <xf numFmtId="0" fontId="1" fillId="53" borderId="7" xfId="0" applyFont="1" applyFill="1" applyBorder="1" applyAlignment="1"/>
    <xf numFmtId="0" fontId="7" fillId="57" borderId="7" xfId="0" applyFont="1" applyFill="1" applyBorder="1" applyAlignment="1">
      <alignment vertical="center" wrapText="1"/>
    </xf>
    <xf numFmtId="0" fontId="17" fillId="57" borderId="1" xfId="0" applyFont="1" applyFill="1" applyBorder="1" applyAlignment="1">
      <alignment horizontal="center" vertical="center" wrapText="1"/>
    </xf>
    <xf numFmtId="0" fontId="7" fillId="57" borderId="7" xfId="0" applyFont="1" applyFill="1" applyBorder="1" applyAlignment="1">
      <alignment wrapText="1"/>
    </xf>
    <xf numFmtId="0" fontId="23" fillId="58" borderId="1" xfId="0" applyFont="1" applyFill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58" borderId="7" xfId="0" applyFont="1" applyFill="1" applyBorder="1" applyAlignment="1">
      <alignment horizontal="center" vertical="center" wrapText="1"/>
    </xf>
    <xf numFmtId="0" fontId="7" fillId="58" borderId="7" xfId="0" applyFont="1" applyFill="1" applyBorder="1" applyAlignment="1">
      <alignment horizontal="center" vertical="center"/>
    </xf>
    <xf numFmtId="0" fontId="7" fillId="58" borderId="7" xfId="0" applyFont="1" applyFill="1" applyBorder="1" applyAlignment="1">
      <alignment horizontal="center" vertical="center" wrapText="1"/>
    </xf>
    <xf numFmtId="0" fontId="22" fillId="59" borderId="1" xfId="0" applyFont="1" applyFill="1" applyBorder="1" applyAlignment="1">
      <alignment horizontal="center" vertical="center" wrapText="1"/>
    </xf>
    <xf numFmtId="0" fontId="7" fillId="59" borderId="7" xfId="0" applyFont="1" applyFill="1" applyBorder="1" applyAlignment="1">
      <alignment horizontal="center" vertical="center"/>
    </xf>
    <xf numFmtId="0" fontId="0" fillId="59" borderId="7" xfId="0" applyFont="1" applyFill="1" applyBorder="1" applyAlignment="1">
      <alignment horizontal="center" vertical="center" wrapText="1"/>
    </xf>
    <xf numFmtId="0" fontId="22" fillId="53" borderId="1" xfId="0" applyFont="1" applyFill="1" applyBorder="1" applyAlignment="1">
      <alignment horizontal="center" vertical="center" wrapText="1"/>
    </xf>
    <xf numFmtId="0" fontId="0" fillId="53" borderId="7" xfId="0" applyFont="1" applyFill="1" applyBorder="1" applyAlignment="1">
      <alignment horizontal="center" vertical="center" wrapText="1"/>
    </xf>
    <xf numFmtId="0" fontId="7" fillId="53" borderId="7" xfId="0" applyFont="1" applyFill="1" applyBorder="1" applyAlignment="1">
      <alignment horizontal="center"/>
    </xf>
    <xf numFmtId="0" fontId="7" fillId="60" borderId="7" xfId="0" applyFont="1" applyFill="1" applyBorder="1" applyAlignment="1">
      <alignment horizontal="center" vertical="center"/>
    </xf>
    <xf numFmtId="0" fontId="7" fillId="58" borderId="7" xfId="0" applyFont="1" applyFill="1" applyBorder="1" applyAlignment="1">
      <alignment horizontal="center"/>
    </xf>
    <xf numFmtId="0" fontId="0" fillId="58" borderId="7" xfId="0" applyFont="1" applyFill="1" applyBorder="1" applyAlignment="1">
      <alignment wrapText="1"/>
    </xf>
    <xf numFmtId="0" fontId="1" fillId="0" borderId="7" xfId="0" applyFont="1" applyBorder="1" applyAlignment="1">
      <alignment horizontal="center" vertical="center"/>
    </xf>
    <xf numFmtId="0" fontId="7" fillId="54" borderId="7" xfId="0" applyFont="1" applyFill="1" applyBorder="1" applyAlignment="1">
      <alignment horizontal="center" vertical="center"/>
    </xf>
    <xf numFmtId="0" fontId="7" fillId="62" borderId="7" xfId="0" applyFont="1" applyFill="1" applyBorder="1" applyAlignment="1">
      <alignment horizontal="center" vertical="center"/>
    </xf>
    <xf numFmtId="0" fontId="0" fillId="61" borderId="7" xfId="0" applyFont="1" applyFill="1" applyBorder="1" applyAlignment="1">
      <alignment horizontal="center" vertical="center" wrapText="1"/>
    </xf>
    <xf numFmtId="0" fontId="7" fillId="61" borderId="7" xfId="0" applyFont="1" applyFill="1" applyBorder="1" applyAlignment="1">
      <alignment horizontal="center" vertical="center"/>
    </xf>
    <xf numFmtId="0" fontId="0" fillId="62" borderId="7" xfId="0" applyFont="1" applyFill="1" applyBorder="1" applyAlignment="1">
      <alignment horizontal="center" vertical="center" wrapText="1"/>
    </xf>
    <xf numFmtId="0" fontId="24" fillId="61" borderId="7" xfId="0" applyFont="1" applyFill="1" applyBorder="1" applyAlignment="1">
      <alignment horizontal="center" vertical="center" wrapText="1"/>
    </xf>
    <xf numFmtId="0" fontId="24" fillId="54" borderId="7" xfId="0" applyFont="1" applyFill="1" applyBorder="1" applyAlignment="1">
      <alignment horizontal="center" vertical="center" wrapText="1"/>
    </xf>
    <xf numFmtId="0" fontId="7" fillId="52" borderId="7" xfId="0" applyFont="1" applyFill="1" applyBorder="1" applyAlignment="1">
      <alignment horizontal="center" vertical="center" wrapText="1"/>
    </xf>
    <xf numFmtId="0" fontId="7" fillId="52" borderId="7" xfId="0" applyFont="1" applyFill="1" applyBorder="1" applyAlignment="1">
      <alignment horizontal="center" vertical="center"/>
    </xf>
    <xf numFmtId="0" fontId="24" fillId="56" borderId="7" xfId="0" applyFont="1" applyFill="1" applyBorder="1" applyAlignment="1">
      <alignment horizontal="center" vertical="center" wrapText="1"/>
    </xf>
    <xf numFmtId="0" fontId="7" fillId="56" borderId="7" xfId="0" applyFont="1" applyFill="1" applyBorder="1" applyAlignment="1">
      <alignment horizontal="center" vertical="center"/>
    </xf>
    <xf numFmtId="0" fontId="24" fillId="52" borderId="7" xfId="0" applyFont="1" applyFill="1" applyBorder="1" applyAlignment="1">
      <alignment horizontal="center" vertical="center" wrapText="1"/>
    </xf>
    <xf numFmtId="0" fontId="24" fillId="0" borderId="7" xfId="0" applyFont="1" applyBorder="1" applyAlignment="1">
      <alignment horizontal="center" vertical="center" wrapText="1"/>
    </xf>
    <xf numFmtId="0" fontId="24" fillId="62" borderId="7" xfId="0" applyFont="1" applyFill="1" applyBorder="1" applyAlignment="1">
      <alignment horizontal="center" vertical="center" wrapText="1"/>
    </xf>
    <xf numFmtId="4" fontId="0" fillId="0" borderId="7" xfId="0" applyNumberFormat="1" applyFont="1" applyFill="1" applyBorder="1" applyAlignment="1">
      <alignment horizontal="center" vertical="center" wrapText="1"/>
    </xf>
    <xf numFmtId="0" fontId="25" fillId="0" borderId="7" xfId="0" applyFont="1" applyBorder="1" applyAlignment="1"/>
    <xf numFmtId="0" fontId="0" fillId="57" borderId="7" xfId="0" applyFont="1" applyFill="1" applyBorder="1" applyAlignment="1">
      <alignment horizontal="center" vertical="center" wrapText="1"/>
    </xf>
    <xf numFmtId="0" fontId="7" fillId="63" borderId="7" xfId="0" applyFont="1" applyFill="1" applyBorder="1" applyAlignment="1">
      <alignment horizontal="center" vertical="center"/>
    </xf>
    <xf numFmtId="0" fontId="0" fillId="63" borderId="7" xfId="0" applyFont="1" applyFill="1" applyBorder="1" applyAlignment="1">
      <alignment horizontal="center" vertical="center" wrapText="1"/>
    </xf>
    <xf numFmtId="0" fontId="0" fillId="60" borderId="7" xfId="0" applyFont="1" applyFill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24" fillId="0" borderId="7" xfId="0" applyFont="1" applyBorder="1" applyAlignment="1">
      <alignment horizontal="center" vertical="center"/>
    </xf>
    <xf numFmtId="0" fontId="24" fillId="0" borderId="7" xfId="0" applyFont="1" applyFill="1" applyBorder="1" applyAlignment="1">
      <alignment horizontal="center" vertical="center" wrapText="1"/>
    </xf>
    <xf numFmtId="0" fontId="24" fillId="0" borderId="7" xfId="0" applyFont="1" applyFill="1" applyBorder="1" applyAlignment="1">
      <alignment horizontal="center" vertical="center"/>
    </xf>
    <xf numFmtId="0" fontId="24" fillId="63" borderId="7" xfId="0" applyFont="1" applyFill="1" applyBorder="1" applyAlignment="1">
      <alignment horizontal="center" vertical="center"/>
    </xf>
    <xf numFmtId="0" fontId="24" fillId="63" borderId="7" xfId="0" applyFont="1" applyFill="1" applyBorder="1" applyAlignment="1">
      <alignment horizontal="center" vertical="center" wrapText="1"/>
    </xf>
    <xf numFmtId="0" fontId="24" fillId="58" borderId="7" xfId="0" applyFont="1" applyFill="1" applyBorder="1" applyAlignment="1">
      <alignment horizontal="center" vertical="center"/>
    </xf>
    <xf numFmtId="0" fontId="26" fillId="0" borderId="7" xfId="0" applyFont="1" applyBorder="1" applyAlignment="1">
      <alignment wrapText="1"/>
    </xf>
    <xf numFmtId="0" fontId="24" fillId="54" borderId="7" xfId="0" applyFont="1" applyFill="1" applyBorder="1" applyAlignment="1">
      <alignment horizontal="center" vertical="center"/>
    </xf>
    <xf numFmtId="0" fontId="24" fillId="52" borderId="7" xfId="0" applyFont="1" applyFill="1" applyBorder="1" applyAlignment="1">
      <alignment horizontal="center" vertical="center"/>
    </xf>
    <xf numFmtId="0" fontId="17" fillId="27" borderId="1" xfId="0" applyFont="1" applyFill="1" applyBorder="1" applyAlignment="1">
      <alignment horizontal="center" vertical="center" wrapText="1"/>
    </xf>
    <xf numFmtId="0" fontId="17" fillId="54" borderId="1" xfId="0" applyFont="1" applyFill="1" applyBorder="1" applyAlignment="1">
      <alignment horizontal="center" vertical="center" wrapText="1"/>
    </xf>
    <xf numFmtId="0" fontId="17" fillId="63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7" fillId="58" borderId="1" xfId="0" applyFont="1" applyFill="1" applyBorder="1" applyAlignment="1">
      <alignment horizontal="center" vertical="center" wrapText="1"/>
    </xf>
    <xf numFmtId="0" fontId="24" fillId="50" borderId="7" xfId="0" applyFont="1" applyFill="1" applyBorder="1" applyAlignment="1">
      <alignment horizontal="center" vertical="center"/>
    </xf>
    <xf numFmtId="0" fontId="24" fillId="50" borderId="6" xfId="0" applyFont="1" applyFill="1" applyBorder="1" applyAlignment="1">
      <alignment horizontal="center" vertical="center" wrapText="1"/>
    </xf>
    <xf numFmtId="0" fontId="24" fillId="58" borderId="7" xfId="0" applyFont="1" applyFill="1" applyBorder="1" applyAlignment="1">
      <alignment horizontal="center" vertical="center" wrapText="1"/>
    </xf>
    <xf numFmtId="0" fontId="17" fillId="50" borderId="1" xfId="0" applyFont="1" applyFill="1" applyBorder="1" applyAlignment="1">
      <alignment horizontal="center" vertical="center" wrapText="1"/>
    </xf>
    <xf numFmtId="0" fontId="17" fillId="62" borderId="1" xfId="0" applyFont="1" applyFill="1" applyBorder="1" applyAlignment="1">
      <alignment horizontal="center" vertical="center" wrapText="1"/>
    </xf>
    <xf numFmtId="0" fontId="7" fillId="62" borderId="7" xfId="0" applyFont="1" applyFill="1" applyBorder="1" applyAlignment="1">
      <alignment horizontal="center" vertical="center" wrapText="1"/>
    </xf>
    <xf numFmtId="0" fontId="24" fillId="62" borderId="7" xfId="0" applyFont="1" applyFill="1" applyBorder="1" applyAlignment="1">
      <alignment wrapText="1"/>
    </xf>
    <xf numFmtId="0" fontId="24" fillId="62" borderId="7" xfId="0" applyFont="1" applyFill="1" applyBorder="1" applyAlignment="1">
      <alignment horizontal="center"/>
    </xf>
    <xf numFmtId="0" fontId="0" fillId="62" borderId="7" xfId="0" applyFont="1" applyFill="1" applyBorder="1" applyAlignment="1">
      <alignment wrapText="1"/>
    </xf>
    <xf numFmtId="0" fontId="7" fillId="62" borderId="7" xfId="0" applyFont="1" applyFill="1" applyBorder="1" applyAlignment="1">
      <alignment horizontal="center"/>
    </xf>
    <xf numFmtId="0" fontId="17" fillId="61" borderId="1" xfId="0" applyFont="1" applyFill="1" applyBorder="1" applyAlignment="1">
      <alignment horizontal="center" vertical="center" wrapText="1"/>
    </xf>
    <xf numFmtId="0" fontId="17" fillId="52" borderId="1" xfId="0" applyFont="1" applyFill="1" applyBorder="1" applyAlignment="1">
      <alignment horizontal="center" vertical="center" wrapText="1"/>
    </xf>
    <xf numFmtId="4" fontId="23" fillId="58" borderId="1" xfId="0" applyNumberFormat="1" applyFont="1" applyFill="1" applyBorder="1" applyAlignment="1">
      <alignment horizontal="center" vertical="center" wrapText="1"/>
    </xf>
    <xf numFmtId="4" fontId="23" fillId="0" borderId="1" xfId="0" applyNumberFormat="1" applyFont="1" applyBorder="1" applyAlignment="1">
      <alignment horizontal="center" vertical="center" wrapText="1"/>
    </xf>
    <xf numFmtId="4" fontId="23" fillId="63" borderId="1" xfId="0" applyNumberFormat="1" applyFont="1" applyFill="1" applyBorder="1" applyAlignment="1">
      <alignment horizontal="center" vertical="center" wrapText="1"/>
    </xf>
    <xf numFmtId="0" fontId="23" fillId="60" borderId="1" xfId="0" applyFont="1" applyFill="1" applyBorder="1" applyAlignment="1">
      <alignment horizontal="center" vertical="center" wrapText="1"/>
    </xf>
    <xf numFmtId="4" fontId="23" fillId="57" borderId="1" xfId="0" applyNumberFormat="1" applyFont="1" applyFill="1" applyBorder="1" applyAlignment="1">
      <alignment horizontal="center" vertical="center" wrapText="1"/>
    </xf>
    <xf numFmtId="0" fontId="23" fillId="57" borderId="1" xfId="0" applyFont="1" applyFill="1" applyBorder="1" applyAlignment="1">
      <alignment horizontal="center" vertical="center" wrapText="1"/>
    </xf>
    <xf numFmtId="4" fontId="27" fillId="57" borderId="1" xfId="0" applyNumberFormat="1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4" fillId="56" borderId="7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 wrapText="1"/>
    </xf>
    <xf numFmtId="0" fontId="0" fillId="6" borderId="0" xfId="0" applyFont="1" applyFill="1" applyBorder="1" applyAlignment="1">
      <alignment horizontal="center" vertical="center"/>
    </xf>
    <xf numFmtId="0" fontId="0" fillId="8" borderId="0" xfId="0" applyFont="1" applyFill="1" applyBorder="1" applyAlignment="1">
      <alignment horizontal="center" vertical="center"/>
    </xf>
    <xf numFmtId="0" fontId="0" fillId="23" borderId="0" xfId="0" applyFont="1" applyFill="1" applyBorder="1" applyAlignment="1">
      <alignment horizontal="center" vertical="center" wrapText="1"/>
    </xf>
    <xf numFmtId="0" fontId="0" fillId="26" borderId="0" xfId="0" applyFont="1" applyFill="1" applyBorder="1" applyAlignment="1">
      <alignment horizontal="center" vertical="center" wrapText="1"/>
    </xf>
    <xf numFmtId="0" fontId="0" fillId="4" borderId="0" xfId="0" applyFont="1" applyFill="1" applyBorder="1" applyAlignment="1">
      <alignment horizontal="center" vertical="center" wrapText="1"/>
    </xf>
    <xf numFmtId="0" fontId="0" fillId="48" borderId="0" xfId="0" applyFont="1" applyFill="1" applyBorder="1" applyAlignment="1">
      <alignment horizontal="center" vertical="center"/>
    </xf>
    <xf numFmtId="0" fontId="0" fillId="35" borderId="0" xfId="0" applyFont="1" applyFill="1" applyBorder="1" applyAlignment="1">
      <alignment horizontal="center" vertical="center"/>
    </xf>
    <xf numFmtId="0" fontId="0" fillId="41" borderId="0" xfId="0" applyFont="1" applyFill="1" applyBorder="1" applyAlignment="1">
      <alignment horizontal="center" vertical="center"/>
    </xf>
  </cellXfs>
  <cellStyles count="3">
    <cellStyle name="Lien hypertexte" xfId="1" builtinId="8"/>
    <cellStyle name="Normal" xfId="0" builtinId="0"/>
    <cellStyle name="Texte explicatif" xfId="2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66FF"/>
      <rgbColor rgb="FFE6E0EC"/>
      <rgbColor rgb="FF800000"/>
      <rgbColor rgb="FF009933"/>
      <rgbColor rgb="FF000080"/>
      <rgbColor rgb="FFF2DCDB"/>
      <rgbColor rgb="FF800080"/>
      <rgbColor rgb="FF1155CC"/>
      <rgbColor rgb="FFCCC1DA"/>
      <rgbColor rgb="FFE5DFEC"/>
      <rgbColor rgb="FFCC66FF"/>
      <rgbColor rgb="FFFF3333"/>
      <rgbColor rgb="FFEBF1DE"/>
      <rgbColor rgb="FFCCFFFF"/>
      <rgbColor rgb="FF660066"/>
      <rgbColor rgb="FFFF8080"/>
      <rgbColor rgb="FF0070C0"/>
      <rgbColor rgb="FFCCCCCC"/>
      <rgbColor rgb="FF000080"/>
      <rgbColor rgb="FFFF00FF"/>
      <rgbColor rgb="FFFDE9D9"/>
      <rgbColor rgb="FFEAF1DD"/>
      <rgbColor rgb="FF800080"/>
      <rgbColor rgb="FF800000"/>
      <rgbColor rgb="FF0066FF"/>
      <rgbColor rgb="FF0000FF"/>
      <rgbColor rgb="FF00B0F0"/>
      <rgbColor rgb="FFDAEEF3"/>
      <rgbColor rgb="FFCCFFCC"/>
      <rgbColor rgb="FFFDEADA"/>
      <rgbColor rgb="FFC3D69B"/>
      <rgbColor rgb="FFD99694"/>
      <rgbColor rgb="FFE5B8B7"/>
      <rgbColor rgb="FFFFCC99"/>
      <rgbColor rgb="FF3366FF"/>
      <rgbColor rgb="FFDBEEF4"/>
      <rgbColor rgb="FF92D050"/>
      <rgbColor rgb="FFF79646"/>
      <rgbColor rgb="FFFF9900"/>
      <rgbColor rgb="FFE46C0A"/>
      <rgbColor rgb="FF336699"/>
      <rgbColor rgb="FFE6B9B8"/>
      <rgbColor rgb="FF003366"/>
      <rgbColor rgb="FF00B050"/>
      <rgbColor rgb="FF003300"/>
      <rgbColor rgb="FF333300"/>
      <rgbColor rgb="FF993300"/>
      <rgbColor rgb="FF993366"/>
      <rgbColor rgb="FF351C75"/>
      <rgbColor rgb="FF222222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99FF"/>
      <color rgb="FFCCFF33"/>
      <color rgb="FFFFCCCC"/>
      <color rgb="FFCCCCFF"/>
      <color rgb="FF66FFCC"/>
      <color rgb="FFEAF1DD"/>
      <color rgb="FFEEE0E7"/>
      <color rgb="FFFFFF00"/>
      <color rgb="FFE46C0A"/>
      <color rgb="FFE6B9B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clgarrigues@gmail,com" TargetMode="External"/><Relationship Id="rId2" Type="http://schemas.openxmlformats.org/officeDocument/2006/relationships/hyperlink" Target="mailto:pacalou@simianegmail,com" TargetMode="External"/><Relationship Id="rId1" Type="http://schemas.openxmlformats.org/officeDocument/2006/relationships/hyperlink" Target="mailto:cece_beaux@hotmail.com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mailto:ghislaine.monclus@wanadoo.fr" TargetMode="External"/><Relationship Id="rId4" Type="http://schemas.openxmlformats.org/officeDocument/2006/relationships/hyperlink" Target="mailto:christine.cambay@laposte.net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966"/>
  <sheetViews>
    <sheetView tabSelected="1" topLeftCell="B1" zoomScale="70" zoomScaleNormal="70" workbookViewId="0">
      <selection activeCell="E49" sqref="E49"/>
    </sheetView>
  </sheetViews>
  <sheetFormatPr baseColWidth="10" defaultColWidth="9.1796875" defaultRowHeight="12.5" x14ac:dyDescent="0.25"/>
  <cols>
    <col min="1" max="1" width="15.81640625" style="1"/>
    <col min="2" max="2" width="20.26953125" style="1"/>
    <col min="3" max="3" width="18.54296875" style="1"/>
    <col min="4" max="4" width="20.1796875" style="278"/>
    <col min="5" max="5" width="17.26953125" style="1"/>
    <col min="6" max="6" width="16.54296875" style="1"/>
    <col min="7" max="7" width="13.453125" style="1"/>
    <col min="8" max="8" width="24.7265625" style="1"/>
    <col min="9" max="9" width="36.26953125" style="1"/>
    <col min="10" max="10" width="17.81640625" style="1"/>
    <col min="11" max="11" width="16.1796875" style="1"/>
    <col min="12" max="26" width="10.26953125" style="1"/>
    <col min="27" max="1025" width="13.54296875" style="1"/>
  </cols>
  <sheetData>
    <row r="1" spans="1:1024" ht="12.75" customHeight="1" x14ac:dyDescent="0.25">
      <c r="A1" s="2" t="s">
        <v>0</v>
      </c>
      <c r="B1" s="2" t="s">
        <v>1</v>
      </c>
      <c r="C1" s="3" t="s">
        <v>2</v>
      </c>
      <c r="D1" s="276" t="s">
        <v>3</v>
      </c>
      <c r="E1" s="3" t="s">
        <v>4</v>
      </c>
      <c r="F1" s="2" t="s">
        <v>5</v>
      </c>
      <c r="G1" s="3" t="s">
        <v>6</v>
      </c>
      <c r="H1" s="3" t="s">
        <v>7</v>
      </c>
      <c r="I1" s="4" t="s">
        <v>8</v>
      </c>
      <c r="J1" s="3" t="s">
        <v>9</v>
      </c>
      <c r="K1" s="2" t="s">
        <v>10</v>
      </c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 s="5" customFormat="1" ht="12.75" customHeight="1" x14ac:dyDescent="0.25">
      <c r="A2" s="280" t="s">
        <v>150</v>
      </c>
      <c r="B2" s="280" t="s">
        <v>151</v>
      </c>
      <c r="C2" s="280" t="s">
        <v>69</v>
      </c>
      <c r="D2" s="281" t="s">
        <v>152</v>
      </c>
      <c r="E2" s="282"/>
      <c r="F2" s="283"/>
      <c r="G2" s="283"/>
      <c r="H2" s="280" t="s">
        <v>153</v>
      </c>
      <c r="I2" s="284" t="str">
        <f>HYPERLINK("mailto:stephane.lazarini@ac-aix-marseille.fr","stephane.lazarini@ac-aix-marseille.fr")</f>
        <v>stephane.lazarini@ac-aix-marseille.fr</v>
      </c>
      <c r="J2" s="283" t="s">
        <v>19</v>
      </c>
      <c r="K2" s="280"/>
    </row>
    <row r="3" spans="1:1024" ht="12.75" customHeight="1" x14ac:dyDescent="0.25">
      <c r="A3" s="285" t="s">
        <v>54</v>
      </c>
      <c r="B3" s="186" t="s">
        <v>55</v>
      </c>
      <c r="C3" s="186" t="s">
        <v>56</v>
      </c>
      <c r="D3" s="286" t="s">
        <v>57</v>
      </c>
      <c r="E3" s="186" t="s">
        <v>58</v>
      </c>
      <c r="F3" s="186" t="s">
        <v>59</v>
      </c>
      <c r="G3" s="186">
        <v>12</v>
      </c>
      <c r="H3" s="285"/>
      <c r="I3" s="285" t="s">
        <v>60</v>
      </c>
      <c r="J3" s="186" t="s">
        <v>19</v>
      </c>
      <c r="K3" s="186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</row>
    <row r="4" spans="1:1024" ht="12.75" customHeight="1" x14ac:dyDescent="0.25">
      <c r="A4" s="285" t="s">
        <v>84</v>
      </c>
      <c r="B4" s="186" t="s">
        <v>85</v>
      </c>
      <c r="C4" s="186" t="s">
        <v>56</v>
      </c>
      <c r="D4" s="286" t="s">
        <v>57</v>
      </c>
      <c r="E4" s="186" t="s">
        <v>86</v>
      </c>
      <c r="F4" s="186" t="s">
        <v>44</v>
      </c>
      <c r="G4" s="186">
        <v>24</v>
      </c>
      <c r="H4" s="186" t="s">
        <v>87</v>
      </c>
      <c r="I4" s="287" t="str">
        <f>HYPERLINK("mailto:fjc.car@free.fr","fjc.car@free.fr")</f>
        <v>fjc.car@free.fr</v>
      </c>
      <c r="J4" s="285" t="s">
        <v>19</v>
      </c>
      <c r="K4" s="186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</row>
    <row r="5" spans="1:1024" ht="12.75" customHeight="1" x14ac:dyDescent="0.25">
      <c r="A5" s="186" t="s">
        <v>125</v>
      </c>
      <c r="B5" s="186" t="s">
        <v>126</v>
      </c>
      <c r="C5" s="186" t="s">
        <v>127</v>
      </c>
      <c r="D5" s="286" t="s">
        <v>128</v>
      </c>
      <c r="E5" s="186" t="s">
        <v>58</v>
      </c>
      <c r="F5" s="186" t="s">
        <v>20</v>
      </c>
      <c r="G5" s="186">
        <v>23</v>
      </c>
      <c r="H5" s="186"/>
      <c r="I5" s="186" t="s">
        <v>129</v>
      </c>
      <c r="J5" s="186" t="s">
        <v>32</v>
      </c>
      <c r="K5" s="186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</row>
    <row r="6" spans="1:1024" ht="12.75" customHeight="1" x14ac:dyDescent="0.25">
      <c r="A6" s="285" t="s">
        <v>181</v>
      </c>
      <c r="B6" s="186" t="s">
        <v>182</v>
      </c>
      <c r="C6" s="186" t="s">
        <v>56</v>
      </c>
      <c r="D6" s="286" t="s">
        <v>57</v>
      </c>
      <c r="E6" s="186" t="s">
        <v>86</v>
      </c>
      <c r="F6" s="186" t="s">
        <v>101</v>
      </c>
      <c r="G6" s="186">
        <v>19</v>
      </c>
      <c r="H6" s="186" t="s">
        <v>183</v>
      </c>
      <c r="I6" s="287" t="str">
        <f>HYPERLINK("mailto:vinemma@sfr.fr","vinemma@sfr.fr")</f>
        <v>vinemma@sfr.fr</v>
      </c>
      <c r="J6" s="186" t="s">
        <v>19</v>
      </c>
      <c r="K6" s="18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</row>
    <row r="7" spans="1:1024" ht="12.75" customHeight="1" x14ac:dyDescent="0.25">
      <c r="A7" s="285" t="s">
        <v>190</v>
      </c>
      <c r="B7" s="186" t="s">
        <v>191</v>
      </c>
      <c r="C7" s="186" t="s">
        <v>56</v>
      </c>
      <c r="D7" s="286" t="s">
        <v>57</v>
      </c>
      <c r="E7" s="186" t="s">
        <v>86</v>
      </c>
      <c r="F7" s="186" t="s">
        <v>16</v>
      </c>
      <c r="G7" s="186">
        <v>27</v>
      </c>
      <c r="H7" s="186" t="s">
        <v>192</v>
      </c>
      <c r="I7" s="287" t="str">
        <f>HYPERLINK("mailto:marykrichard@orange.fr","marykrichard@orange.fr")</f>
        <v>marykrichard@orange.fr</v>
      </c>
      <c r="J7" s="186" t="s">
        <v>19</v>
      </c>
      <c r="K7" s="186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</row>
    <row r="8" spans="1:1024" ht="12.75" customHeight="1" x14ac:dyDescent="0.25">
      <c r="A8" s="288" t="s">
        <v>11</v>
      </c>
      <c r="B8" s="288" t="s">
        <v>12</v>
      </c>
      <c r="C8" s="288" t="s">
        <v>13</v>
      </c>
      <c r="D8" s="279" t="s">
        <v>14</v>
      </c>
      <c r="E8" s="288" t="s">
        <v>15</v>
      </c>
      <c r="F8" s="288" t="s">
        <v>16</v>
      </c>
      <c r="G8" s="288">
        <v>28</v>
      </c>
      <c r="H8" s="288" t="s">
        <v>17</v>
      </c>
      <c r="I8" s="288" t="s">
        <v>18</v>
      </c>
      <c r="J8" s="288"/>
      <c r="K8" s="288" t="s">
        <v>19</v>
      </c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</row>
    <row r="9" spans="1:1024" ht="12.75" customHeight="1" x14ac:dyDescent="0.25">
      <c r="A9" s="186" t="s">
        <v>21</v>
      </c>
      <c r="B9" s="186" t="s">
        <v>22</v>
      </c>
      <c r="C9" s="186" t="s">
        <v>23</v>
      </c>
      <c r="D9" s="286" t="s">
        <v>14</v>
      </c>
      <c r="E9" s="186" t="s">
        <v>15</v>
      </c>
      <c r="F9" s="186" t="s">
        <v>20</v>
      </c>
      <c r="G9" s="186">
        <v>28</v>
      </c>
      <c r="H9" s="186" t="s">
        <v>24</v>
      </c>
      <c r="I9" s="289" t="s">
        <v>25</v>
      </c>
      <c r="J9" s="186"/>
      <c r="K9" s="186" t="s">
        <v>19</v>
      </c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  <c r="AIZ9"/>
      <c r="AJA9"/>
      <c r="AJB9"/>
      <c r="AJC9"/>
      <c r="AJD9"/>
      <c r="AJE9"/>
      <c r="AJF9"/>
      <c r="AJG9"/>
      <c r="AJH9"/>
      <c r="AJI9"/>
      <c r="AJJ9"/>
      <c r="AJK9"/>
      <c r="AJL9"/>
      <c r="AJM9"/>
      <c r="AJN9"/>
      <c r="AJO9"/>
      <c r="AJP9"/>
      <c r="AJQ9"/>
      <c r="AJR9"/>
      <c r="AJS9"/>
      <c r="AJT9"/>
      <c r="AJU9"/>
      <c r="AJV9"/>
      <c r="AJW9"/>
      <c r="AJX9"/>
      <c r="AJY9"/>
      <c r="AJZ9"/>
      <c r="AKA9"/>
      <c r="AKB9"/>
      <c r="AKC9"/>
      <c r="AKD9"/>
      <c r="AKE9"/>
      <c r="AKF9"/>
      <c r="AKG9"/>
      <c r="AKH9"/>
      <c r="AKI9"/>
      <c r="AKJ9"/>
      <c r="AKK9"/>
      <c r="AKL9"/>
      <c r="AKM9"/>
      <c r="AKN9"/>
      <c r="AKO9"/>
      <c r="AKP9"/>
      <c r="AKQ9"/>
      <c r="AKR9"/>
      <c r="AKS9"/>
      <c r="AKT9"/>
      <c r="AKU9"/>
      <c r="AKV9"/>
      <c r="AKW9"/>
      <c r="AKX9"/>
      <c r="AKY9"/>
      <c r="AKZ9"/>
      <c r="ALA9"/>
      <c r="ALB9"/>
      <c r="ALC9"/>
      <c r="ALD9"/>
      <c r="ALE9"/>
      <c r="ALF9"/>
      <c r="ALG9"/>
      <c r="ALH9"/>
      <c r="ALI9"/>
      <c r="ALJ9"/>
      <c r="ALK9"/>
      <c r="ALL9"/>
      <c r="ALM9"/>
      <c r="ALN9"/>
      <c r="ALO9"/>
      <c r="ALP9"/>
      <c r="ALQ9"/>
      <c r="ALR9"/>
      <c r="ALS9"/>
      <c r="ALT9"/>
      <c r="ALU9"/>
      <c r="ALV9"/>
      <c r="ALW9"/>
      <c r="ALX9"/>
      <c r="ALY9"/>
      <c r="ALZ9"/>
      <c r="AMA9"/>
      <c r="AMB9"/>
      <c r="AMC9"/>
      <c r="AMD9"/>
      <c r="AME9"/>
      <c r="AMF9"/>
      <c r="AMG9"/>
      <c r="AMH9"/>
      <c r="AMI9"/>
      <c r="AMJ9"/>
    </row>
    <row r="10" spans="1:1024" ht="12.75" customHeight="1" x14ac:dyDescent="0.25">
      <c r="A10" s="186" t="s">
        <v>26</v>
      </c>
      <c r="B10" s="186" t="s">
        <v>27</v>
      </c>
      <c r="C10" s="186" t="s">
        <v>28</v>
      </c>
      <c r="D10" s="286" t="s">
        <v>29</v>
      </c>
      <c r="E10" s="186" t="s">
        <v>30</v>
      </c>
      <c r="F10" s="186" t="s">
        <v>31</v>
      </c>
      <c r="G10" s="186">
        <v>29</v>
      </c>
      <c r="H10" s="186">
        <v>607776445</v>
      </c>
      <c r="I10" s="290" t="s">
        <v>298</v>
      </c>
      <c r="J10" s="186"/>
      <c r="K10" s="186" t="s">
        <v>32</v>
      </c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  <c r="AMI10"/>
      <c r="AMJ10"/>
    </row>
    <row r="11" spans="1:1024" ht="12.75" customHeight="1" x14ac:dyDescent="0.25">
      <c r="A11" s="186" t="s">
        <v>62</v>
      </c>
      <c r="B11" s="186" t="s">
        <v>63</v>
      </c>
      <c r="C11" s="186" t="s">
        <v>28</v>
      </c>
      <c r="D11" s="286" t="s">
        <v>14</v>
      </c>
      <c r="E11" s="186" t="s">
        <v>30</v>
      </c>
      <c r="F11" s="186" t="s">
        <v>64</v>
      </c>
      <c r="G11" s="285">
        <v>26</v>
      </c>
      <c r="H11" s="186" t="s">
        <v>65</v>
      </c>
      <c r="I11" s="291" t="s">
        <v>66</v>
      </c>
      <c r="J11" s="285" t="s">
        <v>19</v>
      </c>
      <c r="K11" s="186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  <c r="AMJ11"/>
    </row>
    <row r="12" spans="1:1024" ht="12.75" customHeight="1" x14ac:dyDescent="0.25">
      <c r="A12" s="285" t="s">
        <v>88</v>
      </c>
      <c r="B12" s="285" t="s">
        <v>89</v>
      </c>
      <c r="C12" s="186" t="s">
        <v>28</v>
      </c>
      <c r="D12" s="286" t="s">
        <v>90</v>
      </c>
      <c r="E12" s="186" t="s">
        <v>30</v>
      </c>
      <c r="F12" s="285" t="s">
        <v>44</v>
      </c>
      <c r="G12" s="186">
        <v>27</v>
      </c>
      <c r="H12" s="186" t="s">
        <v>91</v>
      </c>
      <c r="I12" s="287" t="str">
        <f>HYPERLINK("mailto:lys.cassone@orange.fr","lys.cassone@orange.fr")</f>
        <v>lys.cassone@orange.fr</v>
      </c>
      <c r="J12" s="285" t="s">
        <v>19</v>
      </c>
      <c r="K12" s="186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H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  <c r="AKW12"/>
      <c r="AKX12"/>
      <c r="AKY12"/>
      <c r="AKZ12"/>
      <c r="ALA12"/>
      <c r="ALB12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  <c r="ALT12"/>
      <c r="ALU12"/>
      <c r="ALV12"/>
      <c r="ALW12"/>
      <c r="ALX12"/>
      <c r="ALY12"/>
      <c r="ALZ12"/>
      <c r="AMA12"/>
      <c r="AMB12"/>
      <c r="AMC12"/>
      <c r="AMD12"/>
      <c r="AME12"/>
      <c r="AMF12"/>
      <c r="AMG12"/>
      <c r="AMH12"/>
      <c r="AMI12"/>
      <c r="AMJ12"/>
    </row>
    <row r="13" spans="1:1024" ht="12.75" customHeight="1" x14ac:dyDescent="0.25">
      <c r="A13" s="285" t="s">
        <v>112</v>
      </c>
      <c r="B13" s="285" t="s">
        <v>113</v>
      </c>
      <c r="C13" s="186" t="s">
        <v>114</v>
      </c>
      <c r="D13" s="286" t="s">
        <v>90</v>
      </c>
      <c r="E13" s="186" t="s">
        <v>30</v>
      </c>
      <c r="F13" s="285" t="s">
        <v>115</v>
      </c>
      <c r="G13" s="186">
        <v>21</v>
      </c>
      <c r="H13" s="186" t="s">
        <v>116</v>
      </c>
      <c r="I13" s="287" t="str">
        <f>HYPERLINK("mailto:valerie.fiori@cegetel.net","valerie.fiori@cegetel.net")</f>
        <v>valerie.fiori@cegetel.net</v>
      </c>
      <c r="J13" s="285" t="s">
        <v>32</v>
      </c>
      <c r="K13" s="186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</row>
    <row r="14" spans="1:1024" ht="12.75" customHeight="1" x14ac:dyDescent="0.25">
      <c r="A14" s="186" t="s">
        <v>299</v>
      </c>
      <c r="B14" s="186" t="s">
        <v>300</v>
      </c>
      <c r="C14" s="186" t="s">
        <v>28</v>
      </c>
      <c r="D14" s="286" t="s">
        <v>90</v>
      </c>
      <c r="E14" s="186" t="s">
        <v>30</v>
      </c>
      <c r="F14" s="186"/>
      <c r="G14" s="186"/>
      <c r="H14" s="186"/>
      <c r="I14" s="290" t="s">
        <v>301</v>
      </c>
      <c r="J14" s="186"/>
      <c r="K14" s="186" t="s">
        <v>19</v>
      </c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  <c r="AMI14"/>
      <c r="AMJ14"/>
    </row>
    <row r="15" spans="1:1024" ht="12.75" customHeight="1" x14ac:dyDescent="0.25">
      <c r="A15" s="285" t="s">
        <v>177</v>
      </c>
      <c r="B15" s="285" t="s">
        <v>178</v>
      </c>
      <c r="C15" s="186" t="s">
        <v>179</v>
      </c>
      <c r="D15" s="286" t="s">
        <v>90</v>
      </c>
      <c r="E15" s="186" t="s">
        <v>15</v>
      </c>
      <c r="F15" s="285" t="s">
        <v>20</v>
      </c>
      <c r="G15" s="186">
        <v>29</v>
      </c>
      <c r="H15" s="186" t="s">
        <v>180</v>
      </c>
      <c r="I15" s="287" t="str">
        <f>HYPERLINK("mailto:lilamazari@yahoo.fr","lilamazari@yahoo.fr")</f>
        <v>lilamazari@yahoo.fr</v>
      </c>
      <c r="J15" s="285" t="s">
        <v>19</v>
      </c>
      <c r="K15" s="186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  <c r="AIY15"/>
      <c r="AIZ15"/>
      <c r="AJA15"/>
      <c r="AJB15"/>
      <c r="AJC15"/>
      <c r="AJD15"/>
      <c r="AJE15"/>
      <c r="AJF15"/>
      <c r="AJG15"/>
      <c r="AJH15"/>
      <c r="AJI15"/>
      <c r="AJJ15"/>
      <c r="AJK15"/>
      <c r="AJL15"/>
      <c r="AJM15"/>
      <c r="AJN15"/>
      <c r="AJO15"/>
      <c r="AJP15"/>
      <c r="AJQ15"/>
      <c r="AJR15"/>
      <c r="AJS15"/>
      <c r="AJT15"/>
      <c r="AJU15"/>
      <c r="AJV15"/>
      <c r="AJW15"/>
      <c r="AJX15"/>
      <c r="AJY15"/>
      <c r="AJZ15"/>
      <c r="AKA15"/>
      <c r="AKB15"/>
      <c r="AKC15"/>
      <c r="AKD15"/>
      <c r="AKE15"/>
      <c r="AKF15"/>
      <c r="AKG15"/>
      <c r="AKH15"/>
      <c r="AKI15"/>
      <c r="AKJ15"/>
      <c r="AKK15"/>
      <c r="AKL15"/>
      <c r="AKM15"/>
      <c r="AKN15"/>
      <c r="AKO15"/>
      <c r="AKP15"/>
      <c r="AKQ15"/>
      <c r="AKR15"/>
      <c r="AKS15"/>
      <c r="AKT15"/>
      <c r="AKU15"/>
      <c r="AKV15"/>
      <c r="AKW15"/>
      <c r="AKX15"/>
      <c r="AKY15"/>
      <c r="AKZ15"/>
      <c r="ALA15"/>
      <c r="ALB15"/>
      <c r="ALC15"/>
      <c r="ALD15"/>
      <c r="ALE15"/>
      <c r="ALF15"/>
      <c r="ALG15"/>
      <c r="ALH15"/>
      <c r="ALI15"/>
      <c r="ALJ15"/>
      <c r="ALK15"/>
      <c r="ALL15"/>
      <c r="ALM15"/>
      <c r="ALN15"/>
      <c r="ALO15"/>
      <c r="ALP15"/>
      <c r="ALQ15"/>
      <c r="ALR15"/>
      <c r="ALS15"/>
      <c r="ALT15"/>
      <c r="ALU15"/>
      <c r="ALV15"/>
      <c r="ALW15"/>
      <c r="ALX15"/>
      <c r="ALY15"/>
      <c r="ALZ15"/>
      <c r="AMA15"/>
      <c r="AMB15"/>
      <c r="AMC15"/>
      <c r="AMD15"/>
      <c r="AME15"/>
      <c r="AMF15"/>
      <c r="AMG15"/>
      <c r="AMH15"/>
      <c r="AMI15"/>
      <c r="AMJ15"/>
    </row>
    <row r="16" spans="1:1024" ht="12.75" customHeight="1" x14ac:dyDescent="0.25">
      <c r="A16" s="285" t="s">
        <v>196</v>
      </c>
      <c r="B16" s="285" t="s">
        <v>197</v>
      </c>
      <c r="C16" s="186" t="s">
        <v>28</v>
      </c>
      <c r="D16" s="286" t="s">
        <v>90</v>
      </c>
      <c r="E16" s="186" t="s">
        <v>30</v>
      </c>
      <c r="F16" s="285" t="s">
        <v>20</v>
      </c>
      <c r="G16" s="186">
        <v>27</v>
      </c>
      <c r="H16" s="186" t="s">
        <v>198</v>
      </c>
      <c r="I16" s="287" t="str">
        <f>HYPERLINK("mailto:christel.rossignol@ac-aix-marseille.fr","christel.rossignol@ac-aix-marseille.fr")</f>
        <v>christel.rossignol@ac-aix-marseille.fr</v>
      </c>
      <c r="J16" s="186" t="s">
        <v>19</v>
      </c>
      <c r="K16" s="186"/>
      <c r="L16"/>
      <c r="M16" s="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  <c r="AIY16"/>
      <c r="AIZ16"/>
      <c r="AJA16"/>
      <c r="AJB16"/>
      <c r="AJC16"/>
      <c r="AJD16"/>
      <c r="AJE16"/>
      <c r="AJF16"/>
      <c r="AJG16"/>
      <c r="AJH16"/>
      <c r="AJI16"/>
      <c r="AJJ16"/>
      <c r="AJK16"/>
      <c r="AJL16"/>
      <c r="AJM16"/>
      <c r="AJN16"/>
      <c r="AJO16"/>
      <c r="AJP16"/>
      <c r="AJQ16"/>
      <c r="AJR16"/>
      <c r="AJS16"/>
      <c r="AJT16"/>
      <c r="AJU16"/>
      <c r="AJV16"/>
      <c r="AJW16"/>
      <c r="AJX16"/>
      <c r="AJY16"/>
      <c r="AJZ16"/>
      <c r="AKA16"/>
      <c r="AKB16"/>
      <c r="AKC16"/>
      <c r="AKD16"/>
      <c r="AKE16"/>
      <c r="AKF16"/>
      <c r="AKG16"/>
      <c r="AKH16"/>
      <c r="AKI16"/>
      <c r="AKJ16"/>
      <c r="AKK16"/>
      <c r="AKL16"/>
      <c r="AKM16"/>
      <c r="AKN16"/>
      <c r="AKO16"/>
      <c r="AKP16"/>
      <c r="AKQ16"/>
      <c r="AKR16"/>
      <c r="AKS16"/>
      <c r="AKT16"/>
      <c r="AKU16"/>
      <c r="AKV16"/>
      <c r="AKW16"/>
      <c r="AKX16"/>
      <c r="AKY16"/>
      <c r="AKZ16"/>
      <c r="ALA16"/>
      <c r="ALB16"/>
      <c r="ALC16"/>
      <c r="ALD16"/>
      <c r="ALE16"/>
      <c r="ALF16"/>
      <c r="ALG16"/>
      <c r="ALH16"/>
      <c r="ALI16"/>
      <c r="ALJ16"/>
      <c r="ALK16"/>
      <c r="ALL16"/>
      <c r="ALM16"/>
      <c r="ALN16"/>
      <c r="ALO16"/>
      <c r="ALP16"/>
      <c r="ALQ16"/>
      <c r="ALR16"/>
      <c r="ALS16"/>
      <c r="ALT16"/>
      <c r="ALU16"/>
      <c r="ALV16"/>
      <c r="ALW16"/>
      <c r="ALX16"/>
      <c r="ALY16"/>
      <c r="ALZ16"/>
      <c r="AMA16"/>
      <c r="AMB16"/>
      <c r="AMC16"/>
      <c r="AMD16"/>
      <c r="AME16"/>
      <c r="AMF16"/>
      <c r="AMG16"/>
      <c r="AMH16"/>
      <c r="AMI16"/>
      <c r="AMJ16"/>
    </row>
    <row r="17" spans="1:1024" ht="12.75" customHeight="1" x14ac:dyDescent="0.25">
      <c r="A17" s="285" t="s">
        <v>200</v>
      </c>
      <c r="B17" s="285" t="s">
        <v>46</v>
      </c>
      <c r="C17" s="186" t="s">
        <v>28</v>
      </c>
      <c r="D17" s="286" t="s">
        <v>90</v>
      </c>
      <c r="E17" s="186" t="s">
        <v>30</v>
      </c>
      <c r="F17" s="285" t="s">
        <v>201</v>
      </c>
      <c r="G17" s="285">
        <v>23</v>
      </c>
      <c r="H17" s="186" t="s">
        <v>202</v>
      </c>
      <c r="I17" s="289" t="str">
        <f>HYPERLINK("mailto:besvirginie99@yahoo.fr","besvirginie99@yahoo.fr")</f>
        <v>besvirginie99@yahoo.fr</v>
      </c>
      <c r="J17" s="285"/>
      <c r="K17" s="186" t="s">
        <v>19</v>
      </c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  <c r="AIY17"/>
      <c r="AIZ17"/>
      <c r="AJA17"/>
      <c r="AJB17"/>
      <c r="AJC17"/>
      <c r="AJD17"/>
      <c r="AJE17"/>
      <c r="AJF17"/>
      <c r="AJG17"/>
      <c r="AJH17"/>
      <c r="AJI17"/>
      <c r="AJJ17"/>
      <c r="AJK17"/>
      <c r="AJL17"/>
      <c r="AJM17"/>
      <c r="AJN17"/>
      <c r="AJO17"/>
      <c r="AJP17"/>
      <c r="AJQ17"/>
      <c r="AJR17"/>
      <c r="AJS17"/>
      <c r="AJT17"/>
      <c r="AJU17"/>
      <c r="AJV17"/>
      <c r="AJW17"/>
      <c r="AJX17"/>
      <c r="AJY17"/>
      <c r="AJZ17"/>
      <c r="AKA17"/>
      <c r="AKB17"/>
      <c r="AKC17"/>
      <c r="AKD17"/>
      <c r="AKE17"/>
      <c r="AKF17"/>
      <c r="AKG17"/>
      <c r="AKH17"/>
      <c r="AKI17"/>
      <c r="AKJ17"/>
      <c r="AKK17"/>
      <c r="AKL17"/>
      <c r="AKM17"/>
      <c r="AKN17"/>
      <c r="AKO17"/>
      <c r="AKP17"/>
      <c r="AKQ17"/>
      <c r="AKR17"/>
      <c r="AKS17"/>
      <c r="AKT17"/>
      <c r="AKU17"/>
      <c r="AKV17"/>
      <c r="AKW17"/>
      <c r="AKX17"/>
      <c r="AKY17"/>
      <c r="AKZ17"/>
      <c r="ALA17"/>
      <c r="ALB17"/>
      <c r="ALC17"/>
      <c r="ALD17"/>
      <c r="ALE17"/>
      <c r="ALF17"/>
      <c r="ALG17"/>
      <c r="ALH17"/>
      <c r="ALI17"/>
      <c r="ALJ17"/>
      <c r="ALK17"/>
      <c r="ALL17"/>
      <c r="ALM17"/>
      <c r="ALN17"/>
      <c r="ALO17"/>
      <c r="ALP17"/>
      <c r="ALQ17"/>
      <c r="ALR17"/>
      <c r="ALS17"/>
      <c r="ALT17"/>
      <c r="ALU17"/>
      <c r="ALV17"/>
      <c r="ALW17"/>
      <c r="ALX17"/>
      <c r="ALY17"/>
      <c r="ALZ17"/>
      <c r="AMA17"/>
      <c r="AMB17"/>
      <c r="AMC17"/>
      <c r="AMD17"/>
      <c r="AME17"/>
      <c r="AMF17"/>
      <c r="AMG17"/>
      <c r="AMH17"/>
      <c r="AMI17"/>
      <c r="AMJ17"/>
    </row>
    <row r="18" spans="1:1024" ht="12.75" customHeight="1" x14ac:dyDescent="0.25">
      <c r="A18" s="186" t="s">
        <v>303</v>
      </c>
      <c r="B18" s="186" t="s">
        <v>78</v>
      </c>
      <c r="C18" s="186" t="s">
        <v>13</v>
      </c>
      <c r="D18" s="286" t="s">
        <v>90</v>
      </c>
      <c r="E18" s="186" t="s">
        <v>15</v>
      </c>
      <c r="F18" s="186" t="s">
        <v>16</v>
      </c>
      <c r="G18" s="285">
        <v>26</v>
      </c>
      <c r="H18" s="186" t="s">
        <v>304</v>
      </c>
      <c r="I18" s="290" t="s">
        <v>305</v>
      </c>
      <c r="J18" s="186"/>
      <c r="K18" s="186" t="s">
        <v>19</v>
      </c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  <c r="AIY18"/>
      <c r="AIZ18"/>
      <c r="AJA18"/>
      <c r="AJB18"/>
      <c r="AJC18"/>
      <c r="AJD18"/>
      <c r="AJE18"/>
      <c r="AJF18"/>
      <c r="AJG18"/>
      <c r="AJH18"/>
      <c r="AJI18"/>
      <c r="AJJ18"/>
      <c r="AJK18"/>
      <c r="AJL18"/>
      <c r="AJM18"/>
      <c r="AJN18"/>
      <c r="AJO18"/>
      <c r="AJP18"/>
      <c r="AJQ18"/>
      <c r="AJR18"/>
      <c r="AJS18"/>
      <c r="AJT18"/>
      <c r="AJU18"/>
      <c r="AJV18"/>
      <c r="AJW18"/>
      <c r="AJX18"/>
      <c r="AJY18"/>
      <c r="AJZ18"/>
      <c r="AKA18"/>
      <c r="AKB18"/>
      <c r="AKC18"/>
      <c r="AKD18"/>
      <c r="AKE18"/>
      <c r="AKF18"/>
      <c r="AKG18"/>
      <c r="AKH18"/>
      <c r="AKI18"/>
      <c r="AKJ18"/>
      <c r="AKK18"/>
      <c r="AKL18"/>
      <c r="AKM18"/>
      <c r="AKN18"/>
      <c r="AKO18"/>
      <c r="AKP18"/>
      <c r="AKQ18"/>
      <c r="AKR18"/>
      <c r="AKS18"/>
      <c r="AKT18"/>
      <c r="AKU18"/>
      <c r="AKV18"/>
      <c r="AKW18"/>
      <c r="AKX18"/>
      <c r="AKY18"/>
      <c r="AKZ18"/>
      <c r="ALA18"/>
      <c r="ALB18"/>
      <c r="ALC18"/>
      <c r="ALD18"/>
      <c r="ALE18"/>
      <c r="ALF18"/>
      <c r="ALG18"/>
      <c r="ALH18"/>
      <c r="ALI18"/>
      <c r="ALJ18"/>
      <c r="ALK18"/>
      <c r="ALL18"/>
      <c r="ALM18"/>
      <c r="ALN18"/>
      <c r="ALO18"/>
      <c r="ALP18"/>
      <c r="ALQ18"/>
      <c r="ALR18"/>
      <c r="ALS18"/>
      <c r="ALT18"/>
      <c r="ALU18"/>
      <c r="ALV18"/>
      <c r="ALW18"/>
      <c r="ALX18"/>
      <c r="ALY18"/>
      <c r="ALZ18"/>
      <c r="AMA18"/>
      <c r="AMB18"/>
      <c r="AMC18"/>
      <c r="AMD18"/>
      <c r="AME18"/>
      <c r="AMF18"/>
      <c r="AMG18"/>
      <c r="AMH18"/>
      <c r="AMI18"/>
      <c r="AMJ18"/>
    </row>
    <row r="19" spans="1:1024" ht="12.75" customHeight="1" x14ac:dyDescent="0.25">
      <c r="A19" s="285" t="s">
        <v>117</v>
      </c>
      <c r="B19" s="186" t="s">
        <v>118</v>
      </c>
      <c r="C19" s="186" t="s">
        <v>119</v>
      </c>
      <c r="D19" s="286" t="s">
        <v>120</v>
      </c>
      <c r="E19" s="285" t="s">
        <v>121</v>
      </c>
      <c r="F19" s="186" t="s">
        <v>122</v>
      </c>
      <c r="G19" s="186">
        <v>21</v>
      </c>
      <c r="H19" s="186" t="s">
        <v>123</v>
      </c>
      <c r="I19" s="287" t="s">
        <v>124</v>
      </c>
      <c r="J19" s="186"/>
      <c r="K19" s="186" t="s">
        <v>32</v>
      </c>
      <c r="L19" s="7" t="s">
        <v>99</v>
      </c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  <c r="AIY19"/>
      <c r="AIZ19"/>
      <c r="AJA19"/>
      <c r="AJB19"/>
      <c r="AJC19"/>
      <c r="AJD19"/>
      <c r="AJE19"/>
      <c r="AJF19"/>
      <c r="AJG19"/>
      <c r="AJH19"/>
      <c r="AJI19"/>
      <c r="AJJ19"/>
      <c r="AJK19"/>
      <c r="AJL19"/>
      <c r="AJM19"/>
      <c r="AJN19"/>
      <c r="AJO19"/>
      <c r="AJP19"/>
      <c r="AJQ19"/>
      <c r="AJR19"/>
      <c r="AJS19"/>
      <c r="AJT19"/>
      <c r="AJU19"/>
      <c r="AJV19"/>
      <c r="AJW19"/>
      <c r="AJX19"/>
      <c r="AJY19"/>
      <c r="AJZ19"/>
      <c r="AKA19"/>
      <c r="AKB19"/>
      <c r="AKC19"/>
      <c r="AKD19"/>
      <c r="AKE19"/>
      <c r="AKF19"/>
      <c r="AKG19"/>
      <c r="AKH19"/>
      <c r="AKI19"/>
      <c r="AKJ19"/>
      <c r="AKK19"/>
      <c r="AKL19"/>
      <c r="AKM19"/>
      <c r="AKN19"/>
      <c r="AKO19"/>
      <c r="AKP19"/>
      <c r="AKQ19"/>
      <c r="AKR19"/>
      <c r="AKS19"/>
      <c r="AKT19"/>
      <c r="AKU19"/>
      <c r="AKV19"/>
      <c r="AKW19"/>
      <c r="AKX19"/>
      <c r="AKY19"/>
      <c r="AKZ19"/>
      <c r="ALA19"/>
      <c r="ALB19"/>
      <c r="ALC19"/>
      <c r="ALD19"/>
      <c r="ALE19"/>
      <c r="ALF19"/>
      <c r="ALG19"/>
      <c r="ALH19"/>
      <c r="ALI19"/>
      <c r="ALJ19"/>
      <c r="ALK19"/>
      <c r="ALL19"/>
      <c r="ALM19"/>
      <c r="ALN19"/>
      <c r="ALO19"/>
      <c r="ALP19"/>
      <c r="ALQ19"/>
      <c r="ALR19"/>
      <c r="ALS19"/>
      <c r="ALT19"/>
      <c r="ALU19"/>
      <c r="ALV19"/>
      <c r="ALW19"/>
      <c r="ALX19"/>
      <c r="ALY19"/>
      <c r="ALZ19"/>
      <c r="AMA19"/>
      <c r="AMB19"/>
      <c r="AMC19"/>
      <c r="AMD19"/>
      <c r="AME19"/>
      <c r="AMF19"/>
      <c r="AMG19"/>
      <c r="AMH19"/>
      <c r="AMI19"/>
      <c r="AMJ19"/>
    </row>
    <row r="20" spans="1:1024" ht="12.75" customHeight="1" x14ac:dyDescent="0.25">
      <c r="A20" s="285" t="s">
        <v>130</v>
      </c>
      <c r="B20" s="186" t="s">
        <v>131</v>
      </c>
      <c r="C20" s="292" t="s">
        <v>132</v>
      </c>
      <c r="D20" s="286" t="s">
        <v>120</v>
      </c>
      <c r="E20" s="293" t="s">
        <v>121</v>
      </c>
      <c r="F20" s="186" t="s">
        <v>133</v>
      </c>
      <c r="G20" s="186">
        <v>21</v>
      </c>
      <c r="H20" s="292" t="s">
        <v>134</v>
      </c>
      <c r="I20" s="287" t="s">
        <v>135</v>
      </c>
      <c r="J20" s="186"/>
      <c r="K20" s="186" t="s">
        <v>32</v>
      </c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  <c r="AIY20"/>
      <c r="AIZ20"/>
      <c r="AJA20"/>
      <c r="AJB20"/>
      <c r="AJC20"/>
      <c r="AJD20"/>
      <c r="AJE20"/>
      <c r="AJF20"/>
      <c r="AJG20"/>
      <c r="AJH20"/>
      <c r="AJI20"/>
      <c r="AJJ20"/>
      <c r="AJK20"/>
      <c r="AJL20"/>
      <c r="AJM20"/>
      <c r="AJN20"/>
      <c r="AJO20"/>
      <c r="AJP20"/>
      <c r="AJQ20"/>
      <c r="AJR20"/>
      <c r="AJS20"/>
      <c r="AJT20"/>
      <c r="AJU20"/>
      <c r="AJV20"/>
      <c r="AJW20"/>
      <c r="AJX20"/>
      <c r="AJY20"/>
      <c r="AJZ20"/>
      <c r="AKA20"/>
      <c r="AKB20"/>
      <c r="AKC20"/>
      <c r="AKD20"/>
      <c r="AKE20"/>
      <c r="AKF20"/>
      <c r="AKG20"/>
      <c r="AKH20"/>
      <c r="AKI20"/>
      <c r="AKJ20"/>
      <c r="AKK20"/>
      <c r="AKL20"/>
      <c r="AKM20"/>
      <c r="AKN20"/>
      <c r="AKO20"/>
      <c r="AKP20"/>
      <c r="AKQ20"/>
      <c r="AKR20"/>
      <c r="AKS20"/>
      <c r="AKT20"/>
      <c r="AKU20"/>
      <c r="AKV20"/>
      <c r="AKW20"/>
      <c r="AKX20"/>
      <c r="AKY20"/>
      <c r="AKZ20"/>
      <c r="ALA20"/>
      <c r="ALB20"/>
      <c r="ALC20"/>
      <c r="ALD20"/>
      <c r="ALE20"/>
      <c r="ALF20"/>
      <c r="ALG20"/>
      <c r="ALH20"/>
      <c r="ALI20"/>
      <c r="ALJ20"/>
      <c r="ALK20"/>
      <c r="ALL20"/>
      <c r="ALM20"/>
      <c r="ALN20"/>
      <c r="ALO20"/>
      <c r="ALP20"/>
      <c r="ALQ20"/>
      <c r="ALR20"/>
      <c r="ALS20"/>
      <c r="ALT20"/>
      <c r="ALU20"/>
      <c r="ALV20"/>
      <c r="ALW20"/>
      <c r="ALX20"/>
      <c r="ALY20"/>
      <c r="ALZ20"/>
      <c r="AMA20"/>
      <c r="AMB20"/>
      <c r="AMC20"/>
      <c r="AMD20"/>
      <c r="AME20"/>
      <c r="AMF20"/>
      <c r="AMG20"/>
      <c r="AMH20"/>
      <c r="AMI20"/>
      <c r="AMJ20"/>
    </row>
    <row r="21" spans="1:1024" ht="12.75" customHeight="1" x14ac:dyDescent="0.25">
      <c r="A21" s="285" t="s">
        <v>213</v>
      </c>
      <c r="B21" s="186" t="s">
        <v>214</v>
      </c>
      <c r="C21" s="186" t="s">
        <v>215</v>
      </c>
      <c r="D21" s="286" t="s">
        <v>120</v>
      </c>
      <c r="E21" s="285" t="s">
        <v>121</v>
      </c>
      <c r="F21" s="186" t="s">
        <v>216</v>
      </c>
      <c r="G21" s="186">
        <v>18</v>
      </c>
      <c r="H21" s="186" t="s">
        <v>217</v>
      </c>
      <c r="I21" s="287" t="str">
        <f>HYPERLINK("mailto:rem.vano@yahoo.fr","rem.vano@yahoo.fr")</f>
        <v>rem.vano@yahoo.fr</v>
      </c>
      <c r="J21" s="186" t="s">
        <v>32</v>
      </c>
      <c r="K21" s="186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  <c r="ADG21"/>
      <c r="ADH21"/>
      <c r="ADI21"/>
      <c r="ADJ21"/>
      <c r="ADK21"/>
      <c r="ADL21"/>
      <c r="ADM21"/>
      <c r="ADN21"/>
      <c r="ADO21"/>
      <c r="ADP21"/>
      <c r="ADQ21"/>
      <c r="ADR21"/>
      <c r="ADS21"/>
      <c r="ADT21"/>
      <c r="ADU21"/>
      <c r="ADV21"/>
      <c r="ADW21"/>
      <c r="ADX21"/>
      <c r="ADY21"/>
      <c r="ADZ21"/>
      <c r="AEA21"/>
      <c r="AEB21"/>
      <c r="AEC21"/>
      <c r="AED21"/>
      <c r="AEE21"/>
      <c r="AEF21"/>
      <c r="AEG21"/>
      <c r="AEH21"/>
      <c r="AEI21"/>
      <c r="AEJ21"/>
      <c r="AEK21"/>
      <c r="AEL21"/>
      <c r="AEM21"/>
      <c r="AEN21"/>
      <c r="AEO21"/>
      <c r="AEP21"/>
      <c r="AEQ21"/>
      <c r="AER21"/>
      <c r="AES21"/>
      <c r="AET21"/>
      <c r="AEU21"/>
      <c r="AEV21"/>
      <c r="AEW21"/>
      <c r="AEX21"/>
      <c r="AEY21"/>
      <c r="AEZ21"/>
      <c r="AFA21"/>
      <c r="AFB21"/>
      <c r="AFC21"/>
      <c r="AFD21"/>
      <c r="AFE21"/>
      <c r="AFF21"/>
      <c r="AFG21"/>
      <c r="AFH21"/>
      <c r="AFI21"/>
      <c r="AFJ21"/>
      <c r="AFK21"/>
      <c r="AFL21"/>
      <c r="AFM21"/>
      <c r="AFN21"/>
      <c r="AFO21"/>
      <c r="AFP21"/>
      <c r="AFQ21"/>
      <c r="AFR21"/>
      <c r="AFS21"/>
      <c r="AFT21"/>
      <c r="AFU21"/>
      <c r="AFV21"/>
      <c r="AFW21"/>
      <c r="AFX21"/>
      <c r="AFY21"/>
      <c r="AFZ21"/>
      <c r="AGA21"/>
      <c r="AGB21"/>
      <c r="AGC21"/>
      <c r="AGD21"/>
      <c r="AGE21"/>
      <c r="AGF21"/>
      <c r="AGG21"/>
      <c r="AGH21"/>
      <c r="AGI21"/>
      <c r="AGJ21"/>
      <c r="AGK21"/>
      <c r="AGL21"/>
      <c r="AGM21"/>
      <c r="AGN21"/>
      <c r="AGO21"/>
      <c r="AGP21"/>
      <c r="AGQ21"/>
      <c r="AGR21"/>
      <c r="AGS21"/>
      <c r="AGT21"/>
      <c r="AGU21"/>
      <c r="AGV21"/>
      <c r="AGW21"/>
      <c r="AGX21"/>
      <c r="AGY21"/>
      <c r="AGZ21"/>
      <c r="AHA21"/>
      <c r="AHB21"/>
      <c r="AHC21"/>
      <c r="AHD21"/>
      <c r="AHE21"/>
      <c r="AHF21"/>
      <c r="AHG21"/>
      <c r="AHH21"/>
      <c r="AHI21"/>
      <c r="AHJ21"/>
      <c r="AHK21"/>
      <c r="AHL21"/>
      <c r="AHM21"/>
      <c r="AHN21"/>
      <c r="AHO21"/>
      <c r="AHP21"/>
      <c r="AHQ21"/>
      <c r="AHR21"/>
      <c r="AHS21"/>
      <c r="AHT21"/>
      <c r="AHU21"/>
      <c r="AHV21"/>
      <c r="AHW21"/>
      <c r="AHX21"/>
      <c r="AHY21"/>
      <c r="AHZ21"/>
      <c r="AIA21"/>
      <c r="AIB21"/>
      <c r="AIC21"/>
      <c r="AID21"/>
      <c r="AIE21"/>
      <c r="AIF21"/>
      <c r="AIG21"/>
      <c r="AIH21"/>
      <c r="AII21"/>
      <c r="AIJ21"/>
      <c r="AIK21"/>
      <c r="AIL21"/>
      <c r="AIM21"/>
      <c r="AIN21"/>
      <c r="AIO21"/>
      <c r="AIP21"/>
      <c r="AIQ21"/>
      <c r="AIR21"/>
      <c r="AIS21"/>
      <c r="AIT21"/>
      <c r="AIU21"/>
      <c r="AIV21"/>
      <c r="AIW21"/>
      <c r="AIX21"/>
      <c r="AIY21"/>
      <c r="AIZ21"/>
      <c r="AJA21"/>
      <c r="AJB21"/>
      <c r="AJC21"/>
      <c r="AJD21"/>
      <c r="AJE21"/>
      <c r="AJF21"/>
      <c r="AJG21"/>
      <c r="AJH21"/>
      <c r="AJI21"/>
      <c r="AJJ21"/>
      <c r="AJK21"/>
      <c r="AJL21"/>
      <c r="AJM21"/>
      <c r="AJN21"/>
      <c r="AJO21"/>
      <c r="AJP21"/>
      <c r="AJQ21"/>
      <c r="AJR21"/>
      <c r="AJS21"/>
      <c r="AJT21"/>
      <c r="AJU21"/>
      <c r="AJV21"/>
      <c r="AJW21"/>
      <c r="AJX21"/>
      <c r="AJY21"/>
      <c r="AJZ21"/>
      <c r="AKA21"/>
      <c r="AKB21"/>
      <c r="AKC21"/>
      <c r="AKD21"/>
      <c r="AKE21"/>
      <c r="AKF21"/>
      <c r="AKG21"/>
      <c r="AKH21"/>
      <c r="AKI21"/>
      <c r="AKJ21"/>
      <c r="AKK21"/>
      <c r="AKL21"/>
      <c r="AKM21"/>
      <c r="AKN21"/>
      <c r="AKO21"/>
      <c r="AKP21"/>
      <c r="AKQ21"/>
      <c r="AKR21"/>
      <c r="AKS21"/>
      <c r="AKT21"/>
      <c r="AKU21"/>
      <c r="AKV21"/>
      <c r="AKW21"/>
      <c r="AKX21"/>
      <c r="AKY21"/>
      <c r="AKZ21"/>
      <c r="ALA21"/>
      <c r="ALB21"/>
      <c r="ALC21"/>
      <c r="ALD21"/>
      <c r="ALE21"/>
      <c r="ALF21"/>
      <c r="ALG21"/>
      <c r="ALH21"/>
      <c r="ALI21"/>
      <c r="ALJ21"/>
      <c r="ALK21"/>
      <c r="ALL21"/>
      <c r="ALM21"/>
      <c r="ALN21"/>
      <c r="ALO21"/>
      <c r="ALP21"/>
      <c r="ALQ21"/>
      <c r="ALR21"/>
      <c r="ALS21"/>
      <c r="ALT21"/>
      <c r="ALU21"/>
      <c r="ALV21"/>
      <c r="ALW21"/>
      <c r="ALX21"/>
      <c r="ALY21"/>
      <c r="ALZ21"/>
      <c r="AMA21"/>
      <c r="AMB21"/>
      <c r="AMC21"/>
      <c r="AMD21"/>
      <c r="AME21"/>
      <c r="AMF21"/>
      <c r="AMG21"/>
      <c r="AMH21"/>
      <c r="AMI21"/>
      <c r="AMJ21"/>
    </row>
    <row r="22" spans="1:1024" ht="12.75" customHeight="1" x14ac:dyDescent="0.25">
      <c r="A22" s="285" t="s">
        <v>67</v>
      </c>
      <c r="B22" s="285" t="s">
        <v>68</v>
      </c>
      <c r="C22" s="186" t="s">
        <v>69</v>
      </c>
      <c r="D22" s="286" t="s">
        <v>70</v>
      </c>
      <c r="E22" s="186" t="s">
        <v>71</v>
      </c>
      <c r="F22" s="285"/>
      <c r="G22" s="285"/>
      <c r="H22" s="186" t="s">
        <v>72</v>
      </c>
      <c r="I22" s="287" t="str">
        <f>HYPERLINK("mailto:annick.cahour@ac-aix-marseille.fr","annick.cahour@ac-aix-marseille.fr")</f>
        <v>annick.cahour@ac-aix-marseille.fr</v>
      </c>
      <c r="J22" s="285" t="s">
        <v>19</v>
      </c>
      <c r="K22" s="186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  <c r="RQ22"/>
      <c r="RR22"/>
      <c r="RS22"/>
      <c r="RT22"/>
      <c r="RU22"/>
      <c r="RV22"/>
      <c r="RW22"/>
      <c r="RX22"/>
      <c r="RY22"/>
      <c r="RZ22"/>
      <c r="SA22"/>
      <c r="SB22"/>
      <c r="SC22"/>
      <c r="SD22"/>
      <c r="SE22"/>
      <c r="SF22"/>
      <c r="SG22"/>
      <c r="SH22"/>
      <c r="SI22"/>
      <c r="SJ22"/>
      <c r="SK22"/>
      <c r="SL22"/>
      <c r="SM22"/>
      <c r="SN22"/>
      <c r="SO22"/>
      <c r="SP22"/>
      <c r="SQ22"/>
      <c r="SR22"/>
      <c r="SS22"/>
      <c r="ST22"/>
      <c r="SU22"/>
      <c r="SV22"/>
      <c r="SW22"/>
      <c r="SX22"/>
      <c r="SY22"/>
      <c r="SZ22"/>
      <c r="TA22"/>
      <c r="TB22"/>
      <c r="TC22"/>
      <c r="TD22"/>
      <c r="TE22"/>
      <c r="TF22"/>
      <c r="TG22"/>
      <c r="TH22"/>
      <c r="TI22"/>
      <c r="TJ22"/>
      <c r="TK22"/>
      <c r="TL22"/>
      <c r="TM22"/>
      <c r="TN22"/>
      <c r="TO22"/>
      <c r="TP22"/>
      <c r="TQ22"/>
      <c r="TR22"/>
      <c r="TS22"/>
      <c r="TT22"/>
      <c r="TU22"/>
      <c r="TV22"/>
      <c r="TW22"/>
      <c r="TX22"/>
      <c r="TY22"/>
      <c r="TZ22"/>
      <c r="UA22"/>
      <c r="UB22"/>
      <c r="UC22"/>
      <c r="UD22"/>
      <c r="UE22"/>
      <c r="UF22"/>
      <c r="UG22"/>
      <c r="UH22"/>
      <c r="UI22"/>
      <c r="UJ22"/>
      <c r="UK22"/>
      <c r="UL22"/>
      <c r="UM22"/>
      <c r="UN22"/>
      <c r="UO22"/>
      <c r="UP22"/>
      <c r="UQ22"/>
      <c r="UR22"/>
      <c r="US22"/>
      <c r="UT22"/>
      <c r="UU22"/>
      <c r="UV22"/>
      <c r="UW22"/>
      <c r="UX22"/>
      <c r="UY22"/>
      <c r="UZ22"/>
      <c r="VA22"/>
      <c r="VB22"/>
      <c r="VC22"/>
      <c r="VD22"/>
      <c r="VE22"/>
      <c r="VF22"/>
      <c r="VG22"/>
      <c r="VH22"/>
      <c r="VI22"/>
      <c r="VJ22"/>
      <c r="VK22"/>
      <c r="VL22"/>
      <c r="VM22"/>
      <c r="VN22"/>
      <c r="VO22"/>
      <c r="VP22"/>
      <c r="VQ22"/>
      <c r="VR22"/>
      <c r="VS22"/>
      <c r="VT22"/>
      <c r="VU22"/>
      <c r="VV22"/>
      <c r="VW22"/>
      <c r="VX22"/>
      <c r="VY22"/>
      <c r="VZ22"/>
      <c r="WA22"/>
      <c r="WB22"/>
      <c r="WC22"/>
      <c r="WD22"/>
      <c r="WE22"/>
      <c r="WF22"/>
      <c r="WG22"/>
      <c r="WH22"/>
      <c r="WI22"/>
      <c r="WJ22"/>
      <c r="WK22"/>
      <c r="WL22"/>
      <c r="WM22"/>
      <c r="WN22"/>
      <c r="WO22"/>
      <c r="WP22"/>
      <c r="WQ22"/>
      <c r="WR22"/>
      <c r="WS22"/>
      <c r="WT22"/>
      <c r="WU22"/>
      <c r="WV22"/>
      <c r="WW22"/>
      <c r="WX22"/>
      <c r="WY22"/>
      <c r="WZ22"/>
      <c r="XA22"/>
      <c r="XB22"/>
      <c r="XC22"/>
      <c r="XD22"/>
      <c r="XE22"/>
      <c r="XF22"/>
      <c r="XG22"/>
      <c r="XH22"/>
      <c r="XI22"/>
      <c r="XJ22"/>
      <c r="XK22"/>
      <c r="XL22"/>
      <c r="XM22"/>
      <c r="XN22"/>
      <c r="XO22"/>
      <c r="XP22"/>
      <c r="XQ22"/>
      <c r="XR22"/>
      <c r="XS22"/>
      <c r="XT22"/>
      <c r="XU22"/>
      <c r="XV22"/>
      <c r="XW22"/>
      <c r="XX22"/>
      <c r="XY22"/>
      <c r="XZ22"/>
      <c r="YA22"/>
      <c r="YB22"/>
      <c r="YC22"/>
      <c r="YD22"/>
      <c r="YE22"/>
      <c r="YF22"/>
      <c r="YG22"/>
      <c r="YH22"/>
      <c r="YI22"/>
      <c r="YJ22"/>
      <c r="YK22"/>
      <c r="YL22"/>
      <c r="YM22"/>
      <c r="YN22"/>
      <c r="YO22"/>
      <c r="YP22"/>
      <c r="YQ22"/>
      <c r="YR22"/>
      <c r="YS22"/>
      <c r="YT22"/>
      <c r="YU22"/>
      <c r="YV22"/>
      <c r="YW22"/>
      <c r="YX22"/>
      <c r="YY22"/>
      <c r="YZ22"/>
      <c r="ZA22"/>
      <c r="ZB22"/>
      <c r="ZC22"/>
      <c r="ZD22"/>
      <c r="ZE22"/>
      <c r="ZF22"/>
      <c r="ZG22"/>
      <c r="ZH22"/>
      <c r="ZI22"/>
      <c r="ZJ22"/>
      <c r="ZK22"/>
      <c r="ZL22"/>
      <c r="ZM22"/>
      <c r="ZN22"/>
      <c r="ZO22"/>
      <c r="ZP22"/>
      <c r="ZQ22"/>
      <c r="ZR22"/>
      <c r="ZS22"/>
      <c r="ZT22"/>
      <c r="ZU22"/>
      <c r="ZV22"/>
      <c r="ZW22"/>
      <c r="ZX22"/>
      <c r="ZY22"/>
      <c r="ZZ22"/>
      <c r="AAA22"/>
      <c r="AAB22"/>
      <c r="AAC22"/>
      <c r="AAD22"/>
      <c r="AAE22"/>
      <c r="AAF22"/>
      <c r="AAG22"/>
      <c r="AAH22"/>
      <c r="AAI22"/>
      <c r="AAJ22"/>
      <c r="AAK22"/>
      <c r="AAL22"/>
      <c r="AAM22"/>
      <c r="AAN22"/>
      <c r="AAO22"/>
      <c r="AAP22"/>
      <c r="AAQ22"/>
      <c r="AAR22"/>
      <c r="AAS22"/>
      <c r="AAT22"/>
      <c r="AAU22"/>
      <c r="AAV22"/>
      <c r="AAW22"/>
      <c r="AAX22"/>
      <c r="AAY22"/>
      <c r="AAZ22"/>
      <c r="ABA22"/>
      <c r="ABB22"/>
      <c r="ABC22"/>
      <c r="ABD22"/>
      <c r="ABE22"/>
      <c r="ABF22"/>
      <c r="ABG22"/>
      <c r="ABH22"/>
      <c r="ABI22"/>
      <c r="ABJ22"/>
      <c r="ABK22"/>
      <c r="ABL22"/>
      <c r="ABM22"/>
      <c r="ABN22"/>
      <c r="ABO22"/>
      <c r="ABP22"/>
      <c r="ABQ22"/>
      <c r="ABR22"/>
      <c r="ABS22"/>
      <c r="ABT22"/>
      <c r="ABU22"/>
      <c r="ABV22"/>
      <c r="ABW22"/>
      <c r="ABX22"/>
      <c r="ABY22"/>
      <c r="ABZ22"/>
      <c r="ACA22"/>
      <c r="ACB22"/>
      <c r="ACC22"/>
      <c r="ACD22"/>
      <c r="ACE22"/>
      <c r="ACF22"/>
      <c r="ACG22"/>
      <c r="ACH22"/>
      <c r="ACI22"/>
      <c r="ACJ22"/>
      <c r="ACK22"/>
      <c r="ACL22"/>
      <c r="ACM22"/>
      <c r="ACN22"/>
      <c r="ACO22"/>
      <c r="ACP22"/>
      <c r="ACQ22"/>
      <c r="ACR22"/>
      <c r="ACS22"/>
      <c r="ACT22"/>
      <c r="ACU22"/>
      <c r="ACV22"/>
      <c r="ACW22"/>
      <c r="ACX22"/>
      <c r="ACY22"/>
      <c r="ACZ22"/>
      <c r="ADA22"/>
      <c r="ADB22"/>
      <c r="ADC22"/>
      <c r="ADD22"/>
      <c r="ADE22"/>
      <c r="ADF22"/>
      <c r="ADG22"/>
      <c r="ADH22"/>
      <c r="ADI22"/>
      <c r="ADJ22"/>
      <c r="ADK22"/>
      <c r="ADL22"/>
      <c r="ADM22"/>
      <c r="ADN22"/>
      <c r="ADO22"/>
      <c r="ADP22"/>
      <c r="ADQ22"/>
      <c r="ADR22"/>
      <c r="ADS22"/>
      <c r="ADT22"/>
      <c r="ADU22"/>
      <c r="ADV22"/>
      <c r="ADW22"/>
      <c r="ADX22"/>
      <c r="ADY22"/>
      <c r="ADZ22"/>
      <c r="AEA22"/>
      <c r="AEB22"/>
      <c r="AEC22"/>
      <c r="AED22"/>
      <c r="AEE22"/>
      <c r="AEF22"/>
      <c r="AEG22"/>
      <c r="AEH22"/>
      <c r="AEI22"/>
      <c r="AEJ22"/>
      <c r="AEK22"/>
      <c r="AEL22"/>
      <c r="AEM22"/>
      <c r="AEN22"/>
      <c r="AEO22"/>
      <c r="AEP22"/>
      <c r="AEQ22"/>
      <c r="AER22"/>
      <c r="AES22"/>
      <c r="AET22"/>
      <c r="AEU22"/>
      <c r="AEV22"/>
      <c r="AEW22"/>
      <c r="AEX22"/>
      <c r="AEY22"/>
      <c r="AEZ22"/>
      <c r="AFA22"/>
      <c r="AFB22"/>
      <c r="AFC22"/>
      <c r="AFD22"/>
      <c r="AFE22"/>
      <c r="AFF22"/>
      <c r="AFG22"/>
      <c r="AFH22"/>
      <c r="AFI22"/>
      <c r="AFJ22"/>
      <c r="AFK22"/>
      <c r="AFL22"/>
      <c r="AFM22"/>
      <c r="AFN22"/>
      <c r="AFO22"/>
      <c r="AFP22"/>
      <c r="AFQ22"/>
      <c r="AFR22"/>
      <c r="AFS22"/>
      <c r="AFT22"/>
      <c r="AFU22"/>
      <c r="AFV22"/>
      <c r="AFW22"/>
      <c r="AFX22"/>
      <c r="AFY22"/>
      <c r="AFZ22"/>
      <c r="AGA22"/>
      <c r="AGB22"/>
      <c r="AGC22"/>
      <c r="AGD22"/>
      <c r="AGE22"/>
      <c r="AGF22"/>
      <c r="AGG22"/>
      <c r="AGH22"/>
      <c r="AGI22"/>
      <c r="AGJ22"/>
      <c r="AGK22"/>
      <c r="AGL22"/>
      <c r="AGM22"/>
      <c r="AGN22"/>
      <c r="AGO22"/>
      <c r="AGP22"/>
      <c r="AGQ22"/>
      <c r="AGR22"/>
      <c r="AGS22"/>
      <c r="AGT22"/>
      <c r="AGU22"/>
      <c r="AGV22"/>
      <c r="AGW22"/>
      <c r="AGX22"/>
      <c r="AGY22"/>
      <c r="AGZ22"/>
      <c r="AHA22"/>
      <c r="AHB22"/>
      <c r="AHC22"/>
      <c r="AHD22"/>
      <c r="AHE22"/>
      <c r="AHF22"/>
      <c r="AHG22"/>
      <c r="AHH22"/>
      <c r="AHI22"/>
      <c r="AHJ22"/>
      <c r="AHK22"/>
      <c r="AHL22"/>
      <c r="AHM22"/>
      <c r="AHN22"/>
      <c r="AHO22"/>
      <c r="AHP22"/>
      <c r="AHQ22"/>
      <c r="AHR22"/>
      <c r="AHS22"/>
      <c r="AHT22"/>
      <c r="AHU22"/>
      <c r="AHV22"/>
      <c r="AHW22"/>
      <c r="AHX22"/>
      <c r="AHY22"/>
      <c r="AHZ22"/>
      <c r="AIA22"/>
      <c r="AIB22"/>
      <c r="AIC22"/>
      <c r="AID22"/>
      <c r="AIE22"/>
      <c r="AIF22"/>
      <c r="AIG22"/>
      <c r="AIH22"/>
      <c r="AII22"/>
      <c r="AIJ22"/>
      <c r="AIK22"/>
      <c r="AIL22"/>
      <c r="AIM22"/>
      <c r="AIN22"/>
      <c r="AIO22"/>
      <c r="AIP22"/>
      <c r="AIQ22"/>
      <c r="AIR22"/>
      <c r="AIS22"/>
      <c r="AIT22"/>
      <c r="AIU22"/>
      <c r="AIV22"/>
      <c r="AIW22"/>
      <c r="AIX22"/>
      <c r="AIY22"/>
      <c r="AIZ22"/>
      <c r="AJA22"/>
      <c r="AJB22"/>
      <c r="AJC22"/>
      <c r="AJD22"/>
      <c r="AJE22"/>
      <c r="AJF22"/>
      <c r="AJG22"/>
      <c r="AJH22"/>
      <c r="AJI22"/>
      <c r="AJJ22"/>
      <c r="AJK22"/>
      <c r="AJL22"/>
      <c r="AJM22"/>
      <c r="AJN22"/>
      <c r="AJO22"/>
      <c r="AJP22"/>
      <c r="AJQ22"/>
      <c r="AJR22"/>
      <c r="AJS22"/>
      <c r="AJT22"/>
      <c r="AJU22"/>
      <c r="AJV22"/>
      <c r="AJW22"/>
      <c r="AJX22"/>
      <c r="AJY22"/>
      <c r="AJZ22"/>
      <c r="AKA22"/>
      <c r="AKB22"/>
      <c r="AKC22"/>
      <c r="AKD22"/>
      <c r="AKE22"/>
      <c r="AKF22"/>
      <c r="AKG22"/>
      <c r="AKH22"/>
      <c r="AKI22"/>
      <c r="AKJ22"/>
      <c r="AKK22"/>
      <c r="AKL22"/>
      <c r="AKM22"/>
      <c r="AKN22"/>
      <c r="AKO22"/>
      <c r="AKP22"/>
      <c r="AKQ22"/>
      <c r="AKR22"/>
      <c r="AKS22"/>
      <c r="AKT22"/>
      <c r="AKU22"/>
      <c r="AKV22"/>
      <c r="AKW22"/>
      <c r="AKX22"/>
      <c r="AKY22"/>
      <c r="AKZ22"/>
      <c r="ALA22"/>
      <c r="ALB22"/>
      <c r="ALC22"/>
      <c r="ALD22"/>
      <c r="ALE22"/>
      <c r="ALF22"/>
      <c r="ALG22"/>
      <c r="ALH22"/>
      <c r="ALI22"/>
      <c r="ALJ22"/>
      <c r="ALK22"/>
      <c r="ALL22"/>
      <c r="ALM22"/>
      <c r="ALN22"/>
      <c r="ALO22"/>
      <c r="ALP22"/>
      <c r="ALQ22"/>
      <c r="ALR22"/>
      <c r="ALS22"/>
      <c r="ALT22"/>
      <c r="ALU22"/>
      <c r="ALV22"/>
      <c r="ALW22"/>
      <c r="ALX22"/>
      <c r="ALY22"/>
      <c r="ALZ22"/>
      <c r="AMA22"/>
      <c r="AMB22"/>
      <c r="AMC22"/>
      <c r="AMD22"/>
      <c r="AME22"/>
      <c r="AMF22"/>
      <c r="AMG22"/>
      <c r="AMH22"/>
      <c r="AMI22"/>
      <c r="AMJ22"/>
    </row>
    <row r="23" spans="1:1024" ht="12.75" customHeight="1" x14ac:dyDescent="0.25">
      <c r="A23" s="186" t="s">
        <v>77</v>
      </c>
      <c r="B23" s="186" t="s">
        <v>78</v>
      </c>
      <c r="C23" s="294">
        <v>42930</v>
      </c>
      <c r="D23" s="286" t="s">
        <v>79</v>
      </c>
      <c r="E23" s="186" t="s">
        <v>80</v>
      </c>
      <c r="F23" s="186" t="s">
        <v>81</v>
      </c>
      <c r="G23" s="186" t="s">
        <v>82</v>
      </c>
      <c r="H23" s="186" t="s">
        <v>83</v>
      </c>
      <c r="I23" s="290" t="s">
        <v>302</v>
      </c>
      <c r="J23" s="186"/>
      <c r="K23" s="186" t="s">
        <v>32</v>
      </c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  <c r="ADF23"/>
      <c r="ADG23"/>
      <c r="ADH23"/>
      <c r="ADI23"/>
      <c r="ADJ23"/>
      <c r="ADK23"/>
      <c r="ADL23"/>
      <c r="ADM23"/>
      <c r="ADN23"/>
      <c r="ADO23"/>
      <c r="ADP23"/>
      <c r="ADQ23"/>
      <c r="ADR23"/>
      <c r="ADS23"/>
      <c r="ADT23"/>
      <c r="ADU23"/>
      <c r="ADV23"/>
      <c r="ADW23"/>
      <c r="ADX23"/>
      <c r="ADY23"/>
      <c r="ADZ23"/>
      <c r="AEA23"/>
      <c r="AEB23"/>
      <c r="AEC23"/>
      <c r="AED23"/>
      <c r="AEE23"/>
      <c r="AEF23"/>
      <c r="AEG23"/>
      <c r="AEH23"/>
      <c r="AEI23"/>
      <c r="AEJ23"/>
      <c r="AEK23"/>
      <c r="AEL23"/>
      <c r="AEM23"/>
      <c r="AEN23"/>
      <c r="AEO23"/>
      <c r="AEP23"/>
      <c r="AEQ23"/>
      <c r="AER23"/>
      <c r="AES23"/>
      <c r="AET23"/>
      <c r="AEU23"/>
      <c r="AEV23"/>
      <c r="AEW23"/>
      <c r="AEX23"/>
      <c r="AEY23"/>
      <c r="AEZ23"/>
      <c r="AFA23"/>
      <c r="AFB23"/>
      <c r="AFC23"/>
      <c r="AFD23"/>
      <c r="AFE23"/>
      <c r="AFF23"/>
      <c r="AFG23"/>
      <c r="AFH23"/>
      <c r="AFI23"/>
      <c r="AFJ23"/>
      <c r="AFK23"/>
      <c r="AFL23"/>
      <c r="AFM23"/>
      <c r="AFN23"/>
      <c r="AFO23"/>
      <c r="AFP23"/>
      <c r="AFQ23"/>
      <c r="AFR23"/>
      <c r="AFS23"/>
      <c r="AFT23"/>
      <c r="AFU23"/>
      <c r="AFV23"/>
      <c r="AFW23"/>
      <c r="AFX23"/>
      <c r="AFY23"/>
      <c r="AFZ23"/>
      <c r="AGA23"/>
      <c r="AGB23"/>
      <c r="AGC23"/>
      <c r="AGD23"/>
      <c r="AGE23"/>
      <c r="AGF23"/>
      <c r="AGG23"/>
      <c r="AGH23"/>
      <c r="AGI23"/>
      <c r="AGJ23"/>
      <c r="AGK23"/>
      <c r="AGL23"/>
      <c r="AGM23"/>
      <c r="AGN23"/>
      <c r="AGO23"/>
      <c r="AGP23"/>
      <c r="AGQ23"/>
      <c r="AGR23"/>
      <c r="AGS23"/>
      <c r="AGT23"/>
      <c r="AGU23"/>
      <c r="AGV23"/>
      <c r="AGW23"/>
      <c r="AGX23"/>
      <c r="AGY23"/>
      <c r="AGZ23"/>
      <c r="AHA23"/>
      <c r="AHB23"/>
      <c r="AHC23"/>
      <c r="AHD23"/>
      <c r="AHE23"/>
      <c r="AHF23"/>
      <c r="AHG23"/>
      <c r="AHH23"/>
      <c r="AHI23"/>
      <c r="AHJ23"/>
      <c r="AHK23"/>
      <c r="AHL23"/>
      <c r="AHM23"/>
      <c r="AHN23"/>
      <c r="AHO23"/>
      <c r="AHP23"/>
      <c r="AHQ23"/>
      <c r="AHR23"/>
      <c r="AHS23"/>
      <c r="AHT23"/>
      <c r="AHU23"/>
      <c r="AHV23"/>
      <c r="AHW23"/>
      <c r="AHX23"/>
      <c r="AHY23"/>
      <c r="AHZ23"/>
      <c r="AIA23"/>
      <c r="AIB23"/>
      <c r="AIC23"/>
      <c r="AID23"/>
      <c r="AIE23"/>
      <c r="AIF23"/>
      <c r="AIG23"/>
      <c r="AIH23"/>
      <c r="AII23"/>
      <c r="AIJ23"/>
      <c r="AIK23"/>
      <c r="AIL23"/>
      <c r="AIM23"/>
      <c r="AIN23"/>
      <c r="AIO23"/>
      <c r="AIP23"/>
      <c r="AIQ23"/>
      <c r="AIR23"/>
      <c r="AIS23"/>
      <c r="AIT23"/>
      <c r="AIU23"/>
      <c r="AIV23"/>
      <c r="AIW23"/>
      <c r="AIX23"/>
      <c r="AIY23"/>
      <c r="AIZ23"/>
      <c r="AJA23"/>
      <c r="AJB23"/>
      <c r="AJC23"/>
      <c r="AJD23"/>
      <c r="AJE23"/>
      <c r="AJF23"/>
      <c r="AJG23"/>
      <c r="AJH23"/>
      <c r="AJI23"/>
      <c r="AJJ23"/>
      <c r="AJK23"/>
      <c r="AJL23"/>
      <c r="AJM23"/>
      <c r="AJN23"/>
      <c r="AJO23"/>
      <c r="AJP23"/>
      <c r="AJQ23"/>
      <c r="AJR23"/>
      <c r="AJS23"/>
      <c r="AJT23"/>
      <c r="AJU23"/>
      <c r="AJV23"/>
      <c r="AJW23"/>
      <c r="AJX23"/>
      <c r="AJY23"/>
      <c r="AJZ23"/>
      <c r="AKA23"/>
      <c r="AKB23"/>
      <c r="AKC23"/>
      <c r="AKD23"/>
      <c r="AKE23"/>
      <c r="AKF23"/>
      <c r="AKG23"/>
      <c r="AKH23"/>
      <c r="AKI23"/>
      <c r="AKJ23"/>
      <c r="AKK23"/>
      <c r="AKL23"/>
      <c r="AKM23"/>
      <c r="AKN23"/>
      <c r="AKO23"/>
      <c r="AKP23"/>
      <c r="AKQ23"/>
      <c r="AKR23"/>
      <c r="AKS23"/>
      <c r="AKT23"/>
      <c r="AKU23"/>
      <c r="AKV23"/>
      <c r="AKW23"/>
      <c r="AKX23"/>
      <c r="AKY23"/>
      <c r="AKZ23"/>
      <c r="ALA23"/>
      <c r="ALB23"/>
      <c r="ALC23"/>
      <c r="ALD23"/>
      <c r="ALE23"/>
      <c r="ALF23"/>
      <c r="ALG23"/>
      <c r="ALH23"/>
      <c r="ALI23"/>
      <c r="ALJ23"/>
      <c r="ALK23"/>
      <c r="ALL23"/>
      <c r="ALM23"/>
      <c r="ALN23"/>
      <c r="ALO23"/>
      <c r="ALP23"/>
      <c r="ALQ23"/>
      <c r="ALR23"/>
      <c r="ALS23"/>
      <c r="ALT23"/>
      <c r="ALU23"/>
      <c r="ALV23"/>
      <c r="ALW23"/>
      <c r="ALX23"/>
      <c r="ALY23"/>
      <c r="ALZ23"/>
      <c r="AMA23"/>
      <c r="AMB23"/>
      <c r="AMC23"/>
      <c r="AMD23"/>
      <c r="AME23"/>
      <c r="AMF23"/>
      <c r="AMG23"/>
      <c r="AMH23"/>
      <c r="AMI23"/>
      <c r="AMJ23"/>
    </row>
    <row r="24" spans="1:1024" ht="12.75" customHeight="1" x14ac:dyDescent="0.25">
      <c r="A24" s="285" t="s">
        <v>102</v>
      </c>
      <c r="B24" s="186" t="s">
        <v>103</v>
      </c>
      <c r="C24" s="186" t="s">
        <v>104</v>
      </c>
      <c r="D24" s="286" t="s">
        <v>79</v>
      </c>
      <c r="E24" s="186" t="s">
        <v>105</v>
      </c>
      <c r="F24" s="186" t="s">
        <v>44</v>
      </c>
      <c r="G24" s="186">
        <v>19</v>
      </c>
      <c r="H24" s="186" t="s">
        <v>106</v>
      </c>
      <c r="I24" s="287" t="str">
        <f>HYPERLINK("mailto:pons.coulange@wanadoo.fr","pons.coulange@wanadoo.fr")</f>
        <v>pons.coulange@wanadoo.fr</v>
      </c>
      <c r="J24" s="186" t="s">
        <v>19</v>
      </c>
      <c r="K24" s="186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  <c r="OJ24"/>
      <c r="OK24"/>
      <c r="OL24"/>
      <c r="OM24"/>
      <c r="ON24"/>
      <c r="OO24"/>
      <c r="OP24"/>
      <c r="OQ24"/>
      <c r="OR24"/>
      <c r="OS24"/>
      <c r="OT24"/>
      <c r="OU24"/>
      <c r="OV24"/>
      <c r="OW24"/>
      <c r="OX24"/>
      <c r="OY24"/>
      <c r="OZ24"/>
      <c r="PA24"/>
      <c r="PB24"/>
      <c r="PC24"/>
      <c r="PD24"/>
      <c r="PE24"/>
      <c r="PF24"/>
      <c r="PG24"/>
      <c r="PH24"/>
      <c r="PI24"/>
      <c r="PJ24"/>
      <c r="PK24"/>
      <c r="PL24"/>
      <c r="PM24"/>
      <c r="PN24"/>
      <c r="PO24"/>
      <c r="PP24"/>
      <c r="PQ24"/>
      <c r="PR24"/>
      <c r="PS24"/>
      <c r="PT24"/>
      <c r="PU24"/>
      <c r="PV24"/>
      <c r="PW24"/>
      <c r="PX24"/>
      <c r="PY24"/>
      <c r="PZ24"/>
      <c r="QA24"/>
      <c r="QB24"/>
      <c r="QC24"/>
      <c r="QD24"/>
      <c r="QE24"/>
      <c r="QF24"/>
      <c r="QG24"/>
      <c r="QH24"/>
      <c r="QI24"/>
      <c r="QJ24"/>
      <c r="QK24"/>
      <c r="QL24"/>
      <c r="QM24"/>
      <c r="QN24"/>
      <c r="QO24"/>
      <c r="QP24"/>
      <c r="QQ24"/>
      <c r="QR24"/>
      <c r="QS24"/>
      <c r="QT24"/>
      <c r="QU24"/>
      <c r="QV24"/>
      <c r="QW24"/>
      <c r="QX24"/>
      <c r="QY24"/>
      <c r="QZ24"/>
      <c r="RA24"/>
      <c r="RB24"/>
      <c r="RC24"/>
      <c r="RD24"/>
      <c r="RE24"/>
      <c r="RF24"/>
      <c r="RG24"/>
      <c r="RH24"/>
      <c r="RI24"/>
      <c r="RJ24"/>
      <c r="RK24"/>
      <c r="RL24"/>
      <c r="RM24"/>
      <c r="RN24"/>
      <c r="RO24"/>
      <c r="RP24"/>
      <c r="RQ24"/>
      <c r="RR24"/>
      <c r="RS24"/>
      <c r="RT24"/>
      <c r="RU24"/>
      <c r="RV24"/>
      <c r="RW24"/>
      <c r="RX24"/>
      <c r="RY24"/>
      <c r="RZ24"/>
      <c r="SA24"/>
      <c r="SB24"/>
      <c r="SC24"/>
      <c r="SD24"/>
      <c r="SE24"/>
      <c r="SF24"/>
      <c r="SG24"/>
      <c r="SH24"/>
      <c r="SI24"/>
      <c r="SJ24"/>
      <c r="SK24"/>
      <c r="SL24"/>
      <c r="SM24"/>
      <c r="SN24"/>
      <c r="SO24"/>
      <c r="SP24"/>
      <c r="SQ24"/>
      <c r="SR24"/>
      <c r="SS24"/>
      <c r="ST24"/>
      <c r="SU24"/>
      <c r="SV24"/>
      <c r="SW24"/>
      <c r="SX24"/>
      <c r="SY24"/>
      <c r="SZ24"/>
      <c r="TA24"/>
      <c r="TB24"/>
      <c r="TC24"/>
      <c r="TD24"/>
      <c r="TE24"/>
      <c r="TF24"/>
      <c r="TG24"/>
      <c r="TH24"/>
      <c r="TI24"/>
      <c r="TJ24"/>
      <c r="TK24"/>
      <c r="TL24"/>
      <c r="TM24"/>
      <c r="TN24"/>
      <c r="TO24"/>
      <c r="TP24"/>
      <c r="TQ24"/>
      <c r="TR24"/>
      <c r="TS24"/>
      <c r="TT24"/>
      <c r="TU24"/>
      <c r="TV24"/>
      <c r="TW24"/>
      <c r="TX24"/>
      <c r="TY24"/>
      <c r="TZ24"/>
      <c r="UA24"/>
      <c r="UB24"/>
      <c r="UC24"/>
      <c r="UD24"/>
      <c r="UE24"/>
      <c r="UF24"/>
      <c r="UG24"/>
      <c r="UH24"/>
      <c r="UI24"/>
      <c r="UJ24"/>
      <c r="UK24"/>
      <c r="UL24"/>
      <c r="UM24"/>
      <c r="UN24"/>
      <c r="UO24"/>
      <c r="UP24"/>
      <c r="UQ24"/>
      <c r="UR24"/>
      <c r="US24"/>
      <c r="UT24"/>
      <c r="UU24"/>
      <c r="UV24"/>
      <c r="UW24"/>
      <c r="UX24"/>
      <c r="UY24"/>
      <c r="UZ24"/>
      <c r="VA24"/>
      <c r="VB24"/>
      <c r="VC24"/>
      <c r="VD24"/>
      <c r="VE24"/>
      <c r="VF24"/>
      <c r="VG24"/>
      <c r="VH24"/>
      <c r="VI24"/>
      <c r="VJ24"/>
      <c r="VK24"/>
      <c r="VL24"/>
      <c r="VM24"/>
      <c r="VN24"/>
      <c r="VO24"/>
      <c r="VP24"/>
      <c r="VQ24"/>
      <c r="VR24"/>
      <c r="VS24"/>
      <c r="VT24"/>
      <c r="VU24"/>
      <c r="VV24"/>
      <c r="VW24"/>
      <c r="VX24"/>
      <c r="VY24"/>
      <c r="VZ24"/>
      <c r="WA24"/>
      <c r="WB24"/>
      <c r="WC24"/>
      <c r="WD24"/>
      <c r="WE24"/>
      <c r="WF24"/>
      <c r="WG24"/>
      <c r="WH24"/>
      <c r="WI24"/>
      <c r="WJ24"/>
      <c r="WK24"/>
      <c r="WL24"/>
      <c r="WM24"/>
      <c r="WN24"/>
      <c r="WO24"/>
      <c r="WP24"/>
      <c r="WQ24"/>
      <c r="WR24"/>
      <c r="WS24"/>
      <c r="WT24"/>
      <c r="WU24"/>
      <c r="WV24"/>
      <c r="WW24"/>
      <c r="WX24"/>
      <c r="WY24"/>
      <c r="WZ24"/>
      <c r="XA24"/>
      <c r="XB24"/>
      <c r="XC24"/>
      <c r="XD24"/>
      <c r="XE24"/>
      <c r="XF24"/>
      <c r="XG24"/>
      <c r="XH24"/>
      <c r="XI24"/>
      <c r="XJ24"/>
      <c r="XK24"/>
      <c r="XL24"/>
      <c r="XM24"/>
      <c r="XN24"/>
      <c r="XO24"/>
      <c r="XP24"/>
      <c r="XQ24"/>
      <c r="XR24"/>
      <c r="XS24"/>
      <c r="XT24"/>
      <c r="XU24"/>
      <c r="XV24"/>
      <c r="XW24"/>
      <c r="XX24"/>
      <c r="XY24"/>
      <c r="XZ24"/>
      <c r="YA24"/>
      <c r="YB24"/>
      <c r="YC24"/>
      <c r="YD24"/>
      <c r="YE24"/>
      <c r="YF24"/>
      <c r="YG24"/>
      <c r="YH24"/>
      <c r="YI24"/>
      <c r="YJ24"/>
      <c r="YK24"/>
      <c r="YL24"/>
      <c r="YM24"/>
      <c r="YN24"/>
      <c r="YO24"/>
      <c r="YP24"/>
      <c r="YQ24"/>
      <c r="YR24"/>
      <c r="YS24"/>
      <c r="YT24"/>
      <c r="YU24"/>
      <c r="YV24"/>
      <c r="YW24"/>
      <c r="YX24"/>
      <c r="YY24"/>
      <c r="YZ24"/>
      <c r="ZA24"/>
      <c r="ZB24"/>
      <c r="ZC24"/>
      <c r="ZD24"/>
      <c r="ZE24"/>
      <c r="ZF24"/>
      <c r="ZG24"/>
      <c r="ZH24"/>
      <c r="ZI24"/>
      <c r="ZJ24"/>
      <c r="ZK24"/>
      <c r="ZL24"/>
      <c r="ZM24"/>
      <c r="ZN24"/>
      <c r="ZO24"/>
      <c r="ZP24"/>
      <c r="ZQ24"/>
      <c r="ZR24"/>
      <c r="ZS24"/>
      <c r="ZT24"/>
      <c r="ZU24"/>
      <c r="ZV24"/>
      <c r="ZW24"/>
      <c r="ZX24"/>
      <c r="ZY24"/>
      <c r="ZZ24"/>
      <c r="AAA24"/>
      <c r="AAB24"/>
      <c r="AAC24"/>
      <c r="AAD24"/>
      <c r="AAE24"/>
      <c r="AAF24"/>
      <c r="AAG24"/>
      <c r="AAH24"/>
      <c r="AAI24"/>
      <c r="AAJ24"/>
      <c r="AAK24"/>
      <c r="AAL24"/>
      <c r="AAM24"/>
      <c r="AAN24"/>
      <c r="AAO24"/>
      <c r="AAP24"/>
      <c r="AAQ24"/>
      <c r="AAR24"/>
      <c r="AAS24"/>
      <c r="AAT24"/>
      <c r="AAU24"/>
      <c r="AAV24"/>
      <c r="AAW24"/>
      <c r="AAX24"/>
      <c r="AAY24"/>
      <c r="AAZ24"/>
      <c r="ABA24"/>
      <c r="ABB24"/>
      <c r="ABC24"/>
      <c r="ABD24"/>
      <c r="ABE24"/>
      <c r="ABF24"/>
      <c r="ABG24"/>
      <c r="ABH24"/>
      <c r="ABI24"/>
      <c r="ABJ24"/>
      <c r="ABK24"/>
      <c r="ABL24"/>
      <c r="ABM24"/>
      <c r="ABN24"/>
      <c r="ABO24"/>
      <c r="ABP24"/>
      <c r="ABQ24"/>
      <c r="ABR24"/>
      <c r="ABS24"/>
      <c r="ABT24"/>
      <c r="ABU24"/>
      <c r="ABV24"/>
      <c r="ABW24"/>
      <c r="ABX24"/>
      <c r="ABY24"/>
      <c r="ABZ24"/>
      <c r="ACA24"/>
      <c r="ACB24"/>
      <c r="ACC24"/>
      <c r="ACD24"/>
      <c r="ACE24"/>
      <c r="ACF24"/>
      <c r="ACG24"/>
      <c r="ACH24"/>
      <c r="ACI24"/>
      <c r="ACJ24"/>
      <c r="ACK24"/>
      <c r="ACL24"/>
      <c r="ACM24"/>
      <c r="ACN24"/>
      <c r="ACO24"/>
      <c r="ACP24"/>
      <c r="ACQ24"/>
      <c r="ACR24"/>
      <c r="ACS24"/>
      <c r="ACT24"/>
      <c r="ACU24"/>
      <c r="ACV24"/>
      <c r="ACW24"/>
      <c r="ACX24"/>
      <c r="ACY24"/>
      <c r="ACZ24"/>
      <c r="ADA24"/>
      <c r="ADB24"/>
      <c r="ADC24"/>
      <c r="ADD24"/>
      <c r="ADE24"/>
      <c r="ADF24"/>
      <c r="ADG24"/>
      <c r="ADH24"/>
      <c r="ADI24"/>
      <c r="ADJ24"/>
      <c r="ADK24"/>
      <c r="ADL24"/>
      <c r="ADM24"/>
      <c r="ADN24"/>
      <c r="ADO24"/>
      <c r="ADP24"/>
      <c r="ADQ24"/>
      <c r="ADR24"/>
      <c r="ADS24"/>
      <c r="ADT24"/>
      <c r="ADU24"/>
      <c r="ADV24"/>
      <c r="ADW24"/>
      <c r="ADX24"/>
      <c r="ADY24"/>
      <c r="ADZ24"/>
      <c r="AEA24"/>
      <c r="AEB24"/>
      <c r="AEC24"/>
      <c r="AED24"/>
      <c r="AEE24"/>
      <c r="AEF24"/>
      <c r="AEG24"/>
      <c r="AEH24"/>
      <c r="AEI24"/>
      <c r="AEJ24"/>
      <c r="AEK24"/>
      <c r="AEL24"/>
      <c r="AEM24"/>
      <c r="AEN24"/>
      <c r="AEO24"/>
      <c r="AEP24"/>
      <c r="AEQ24"/>
      <c r="AER24"/>
      <c r="AES24"/>
      <c r="AET24"/>
      <c r="AEU24"/>
      <c r="AEV24"/>
      <c r="AEW24"/>
      <c r="AEX24"/>
      <c r="AEY24"/>
      <c r="AEZ24"/>
      <c r="AFA24"/>
      <c r="AFB24"/>
      <c r="AFC24"/>
      <c r="AFD24"/>
      <c r="AFE24"/>
      <c r="AFF24"/>
      <c r="AFG24"/>
      <c r="AFH24"/>
      <c r="AFI24"/>
      <c r="AFJ24"/>
      <c r="AFK24"/>
      <c r="AFL24"/>
      <c r="AFM24"/>
      <c r="AFN24"/>
      <c r="AFO24"/>
      <c r="AFP24"/>
      <c r="AFQ24"/>
      <c r="AFR24"/>
      <c r="AFS24"/>
      <c r="AFT24"/>
      <c r="AFU24"/>
      <c r="AFV24"/>
      <c r="AFW24"/>
      <c r="AFX24"/>
      <c r="AFY24"/>
      <c r="AFZ24"/>
      <c r="AGA24"/>
      <c r="AGB24"/>
      <c r="AGC24"/>
      <c r="AGD24"/>
      <c r="AGE24"/>
      <c r="AGF24"/>
      <c r="AGG24"/>
      <c r="AGH24"/>
      <c r="AGI24"/>
      <c r="AGJ24"/>
      <c r="AGK24"/>
      <c r="AGL24"/>
      <c r="AGM24"/>
      <c r="AGN24"/>
      <c r="AGO24"/>
      <c r="AGP24"/>
      <c r="AGQ24"/>
      <c r="AGR24"/>
      <c r="AGS24"/>
      <c r="AGT24"/>
      <c r="AGU24"/>
      <c r="AGV24"/>
      <c r="AGW24"/>
      <c r="AGX24"/>
      <c r="AGY24"/>
      <c r="AGZ24"/>
      <c r="AHA24"/>
      <c r="AHB24"/>
      <c r="AHC24"/>
      <c r="AHD24"/>
      <c r="AHE24"/>
      <c r="AHF24"/>
      <c r="AHG24"/>
      <c r="AHH24"/>
      <c r="AHI24"/>
      <c r="AHJ24"/>
      <c r="AHK24"/>
      <c r="AHL24"/>
      <c r="AHM24"/>
      <c r="AHN24"/>
      <c r="AHO24"/>
      <c r="AHP24"/>
      <c r="AHQ24"/>
      <c r="AHR24"/>
      <c r="AHS24"/>
      <c r="AHT24"/>
      <c r="AHU24"/>
      <c r="AHV24"/>
      <c r="AHW24"/>
      <c r="AHX24"/>
      <c r="AHY24"/>
      <c r="AHZ24"/>
      <c r="AIA24"/>
      <c r="AIB24"/>
      <c r="AIC24"/>
      <c r="AID24"/>
      <c r="AIE24"/>
      <c r="AIF24"/>
      <c r="AIG24"/>
      <c r="AIH24"/>
      <c r="AII24"/>
      <c r="AIJ24"/>
      <c r="AIK24"/>
      <c r="AIL24"/>
      <c r="AIM24"/>
      <c r="AIN24"/>
      <c r="AIO24"/>
      <c r="AIP24"/>
      <c r="AIQ24"/>
      <c r="AIR24"/>
      <c r="AIS24"/>
      <c r="AIT24"/>
      <c r="AIU24"/>
      <c r="AIV24"/>
      <c r="AIW24"/>
      <c r="AIX24"/>
      <c r="AIY24"/>
      <c r="AIZ24"/>
      <c r="AJA24"/>
      <c r="AJB24"/>
      <c r="AJC24"/>
      <c r="AJD24"/>
      <c r="AJE24"/>
      <c r="AJF24"/>
      <c r="AJG24"/>
      <c r="AJH24"/>
      <c r="AJI24"/>
      <c r="AJJ24"/>
      <c r="AJK24"/>
      <c r="AJL24"/>
      <c r="AJM24"/>
      <c r="AJN24"/>
      <c r="AJO24"/>
      <c r="AJP24"/>
      <c r="AJQ24"/>
      <c r="AJR24"/>
      <c r="AJS24"/>
      <c r="AJT24"/>
      <c r="AJU24"/>
      <c r="AJV24"/>
      <c r="AJW24"/>
      <c r="AJX24"/>
      <c r="AJY24"/>
      <c r="AJZ24"/>
      <c r="AKA24"/>
      <c r="AKB24"/>
      <c r="AKC24"/>
      <c r="AKD24"/>
      <c r="AKE24"/>
      <c r="AKF24"/>
      <c r="AKG24"/>
      <c r="AKH24"/>
      <c r="AKI24"/>
      <c r="AKJ24"/>
      <c r="AKK24"/>
      <c r="AKL24"/>
      <c r="AKM24"/>
      <c r="AKN24"/>
      <c r="AKO24"/>
      <c r="AKP24"/>
      <c r="AKQ24"/>
      <c r="AKR24"/>
      <c r="AKS24"/>
      <c r="AKT24"/>
      <c r="AKU24"/>
      <c r="AKV24"/>
      <c r="AKW24"/>
      <c r="AKX24"/>
      <c r="AKY24"/>
      <c r="AKZ24"/>
      <c r="ALA24"/>
      <c r="ALB24"/>
      <c r="ALC24"/>
      <c r="ALD24"/>
      <c r="ALE24"/>
      <c r="ALF24"/>
      <c r="ALG24"/>
      <c r="ALH24"/>
      <c r="ALI24"/>
      <c r="ALJ24"/>
      <c r="ALK24"/>
      <c r="ALL24"/>
      <c r="ALM24"/>
      <c r="ALN24"/>
      <c r="ALO24"/>
      <c r="ALP24"/>
      <c r="ALQ24"/>
      <c r="ALR24"/>
      <c r="ALS24"/>
      <c r="ALT24"/>
      <c r="ALU24"/>
      <c r="ALV24"/>
      <c r="ALW24"/>
      <c r="ALX24"/>
      <c r="ALY24"/>
      <c r="ALZ24"/>
      <c r="AMA24"/>
      <c r="AMB24"/>
      <c r="AMC24"/>
      <c r="AMD24"/>
      <c r="AME24"/>
      <c r="AMF24"/>
      <c r="AMG24"/>
      <c r="AMH24"/>
      <c r="AMI24"/>
      <c r="AMJ24"/>
    </row>
    <row r="25" spans="1:1024" ht="12.75" customHeight="1" x14ac:dyDescent="0.25">
      <c r="A25" s="186" t="s">
        <v>146</v>
      </c>
      <c r="B25" s="186" t="s">
        <v>147</v>
      </c>
      <c r="C25" s="294">
        <v>42930</v>
      </c>
      <c r="D25" s="286" t="s">
        <v>79</v>
      </c>
      <c r="E25" s="186" t="s">
        <v>80</v>
      </c>
      <c r="F25" s="186" t="s">
        <v>81</v>
      </c>
      <c r="G25" s="186" t="s">
        <v>82</v>
      </c>
      <c r="H25" s="186" t="s">
        <v>148</v>
      </c>
      <c r="I25" s="186" t="s">
        <v>149</v>
      </c>
      <c r="J25" s="186"/>
      <c r="K25" s="186" t="s">
        <v>32</v>
      </c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  <c r="IX25"/>
      <c r="IY25"/>
      <c r="IZ25"/>
      <c r="JA25"/>
      <c r="JB25"/>
      <c r="JC25"/>
      <c r="JD25"/>
      <c r="JE25"/>
      <c r="JF25"/>
      <c r="JG25"/>
      <c r="JH25"/>
      <c r="JI25"/>
      <c r="JJ25"/>
      <c r="JK25"/>
      <c r="JL25"/>
      <c r="JM25"/>
      <c r="JN25"/>
      <c r="JO25"/>
      <c r="JP25"/>
      <c r="JQ25"/>
      <c r="JR25"/>
      <c r="JS25"/>
      <c r="JT25"/>
      <c r="JU25"/>
      <c r="JV25"/>
      <c r="JW25"/>
      <c r="JX25"/>
      <c r="JY25"/>
      <c r="JZ25"/>
      <c r="KA25"/>
      <c r="KB25"/>
      <c r="KC25"/>
      <c r="KD25"/>
      <c r="KE25"/>
      <c r="KF25"/>
      <c r="KG25"/>
      <c r="KH25"/>
      <c r="KI25"/>
      <c r="KJ25"/>
      <c r="KK25"/>
      <c r="KL25"/>
      <c r="KM25"/>
      <c r="KN25"/>
      <c r="KO25"/>
      <c r="KP25"/>
      <c r="KQ25"/>
      <c r="KR25"/>
      <c r="KS25"/>
      <c r="KT25"/>
      <c r="KU25"/>
      <c r="KV25"/>
      <c r="KW25"/>
      <c r="KX25"/>
      <c r="KY25"/>
      <c r="KZ25"/>
      <c r="LA25"/>
      <c r="LB25"/>
      <c r="LC25"/>
      <c r="LD25"/>
      <c r="LE25"/>
      <c r="LF25"/>
      <c r="LG25"/>
      <c r="LH25"/>
      <c r="LI25"/>
      <c r="LJ25"/>
      <c r="LK25"/>
      <c r="LL25"/>
      <c r="LM25"/>
      <c r="LN25"/>
      <c r="LO25"/>
      <c r="LP25"/>
      <c r="LQ25"/>
      <c r="LR25"/>
      <c r="LS25"/>
      <c r="LT25"/>
      <c r="LU25"/>
      <c r="LV25"/>
      <c r="LW25"/>
      <c r="LX25"/>
      <c r="LY25"/>
      <c r="LZ25"/>
      <c r="MA25"/>
      <c r="MB25"/>
      <c r="MC25"/>
      <c r="MD25"/>
      <c r="ME25"/>
      <c r="MF25"/>
      <c r="MG25"/>
      <c r="MH25"/>
      <c r="MI25"/>
      <c r="MJ25"/>
      <c r="MK25"/>
      <c r="ML25"/>
      <c r="MM25"/>
      <c r="MN25"/>
      <c r="MO25"/>
      <c r="MP25"/>
      <c r="MQ25"/>
      <c r="MR25"/>
      <c r="MS25"/>
      <c r="MT25"/>
      <c r="MU25"/>
      <c r="MV25"/>
      <c r="MW25"/>
      <c r="MX25"/>
      <c r="MY25"/>
      <c r="MZ25"/>
      <c r="NA25"/>
      <c r="NB25"/>
      <c r="NC25"/>
      <c r="ND25"/>
      <c r="NE25"/>
      <c r="NF25"/>
      <c r="NG25"/>
      <c r="NH25"/>
      <c r="NI25"/>
      <c r="NJ25"/>
      <c r="NK25"/>
      <c r="NL25"/>
      <c r="NM25"/>
      <c r="NN25"/>
      <c r="NO25"/>
      <c r="NP25"/>
      <c r="NQ25"/>
      <c r="NR25"/>
      <c r="NS25"/>
      <c r="NT25"/>
      <c r="NU25"/>
      <c r="NV25"/>
      <c r="NW25"/>
      <c r="NX25"/>
      <c r="NY25"/>
      <c r="NZ25"/>
      <c r="OA25"/>
      <c r="OB25"/>
      <c r="OC25"/>
      <c r="OD25"/>
      <c r="OE25"/>
      <c r="OF25"/>
      <c r="OG25"/>
      <c r="OH25"/>
      <c r="OI25"/>
      <c r="OJ25"/>
      <c r="OK25"/>
      <c r="OL25"/>
      <c r="OM25"/>
      <c r="ON25"/>
      <c r="OO25"/>
      <c r="OP25"/>
      <c r="OQ25"/>
      <c r="OR25"/>
      <c r="OS25"/>
      <c r="OT25"/>
      <c r="OU25"/>
      <c r="OV25"/>
      <c r="OW25"/>
      <c r="OX25"/>
      <c r="OY25"/>
      <c r="OZ25"/>
      <c r="PA25"/>
      <c r="PB25"/>
      <c r="PC25"/>
      <c r="PD25"/>
      <c r="PE25"/>
      <c r="PF25"/>
      <c r="PG25"/>
      <c r="PH25"/>
      <c r="PI25"/>
      <c r="PJ25"/>
      <c r="PK25"/>
      <c r="PL25"/>
      <c r="PM25"/>
      <c r="PN25"/>
      <c r="PO25"/>
      <c r="PP25"/>
      <c r="PQ25"/>
      <c r="PR25"/>
      <c r="PS25"/>
      <c r="PT25"/>
      <c r="PU25"/>
      <c r="PV25"/>
      <c r="PW25"/>
      <c r="PX25"/>
      <c r="PY25"/>
      <c r="PZ25"/>
      <c r="QA25"/>
      <c r="QB25"/>
      <c r="QC25"/>
      <c r="QD25"/>
      <c r="QE25"/>
      <c r="QF25"/>
      <c r="QG25"/>
      <c r="QH25"/>
      <c r="QI25"/>
      <c r="QJ25"/>
      <c r="QK25"/>
      <c r="QL25"/>
      <c r="QM25"/>
      <c r="QN25"/>
      <c r="QO25"/>
      <c r="QP25"/>
      <c r="QQ25"/>
      <c r="QR25"/>
      <c r="QS25"/>
      <c r="QT25"/>
      <c r="QU25"/>
      <c r="QV25"/>
      <c r="QW25"/>
      <c r="QX25"/>
      <c r="QY25"/>
      <c r="QZ25"/>
      <c r="RA25"/>
      <c r="RB25"/>
      <c r="RC25"/>
      <c r="RD25"/>
      <c r="RE25"/>
      <c r="RF25"/>
      <c r="RG25"/>
      <c r="RH25"/>
      <c r="RI25"/>
      <c r="RJ25"/>
      <c r="RK25"/>
      <c r="RL25"/>
      <c r="RM25"/>
      <c r="RN25"/>
      <c r="RO25"/>
      <c r="RP25"/>
      <c r="RQ25"/>
      <c r="RR25"/>
      <c r="RS25"/>
      <c r="RT25"/>
      <c r="RU25"/>
      <c r="RV25"/>
      <c r="RW25"/>
      <c r="RX25"/>
      <c r="RY25"/>
      <c r="RZ25"/>
      <c r="SA25"/>
      <c r="SB25"/>
      <c r="SC25"/>
      <c r="SD25"/>
      <c r="SE25"/>
      <c r="SF25"/>
      <c r="SG25"/>
      <c r="SH25"/>
      <c r="SI25"/>
      <c r="SJ25"/>
      <c r="SK25"/>
      <c r="SL25"/>
      <c r="SM25"/>
      <c r="SN25"/>
      <c r="SO25"/>
      <c r="SP25"/>
      <c r="SQ25"/>
      <c r="SR25"/>
      <c r="SS25"/>
      <c r="ST25"/>
      <c r="SU25"/>
      <c r="SV25"/>
      <c r="SW25"/>
      <c r="SX25"/>
      <c r="SY25"/>
      <c r="SZ25"/>
      <c r="TA25"/>
      <c r="TB25"/>
      <c r="TC25"/>
      <c r="TD25"/>
      <c r="TE25"/>
      <c r="TF25"/>
      <c r="TG25"/>
      <c r="TH25"/>
      <c r="TI25"/>
      <c r="TJ25"/>
      <c r="TK25"/>
      <c r="TL25"/>
      <c r="TM25"/>
      <c r="TN25"/>
      <c r="TO25"/>
      <c r="TP25"/>
      <c r="TQ25"/>
      <c r="TR25"/>
      <c r="TS25"/>
      <c r="TT25"/>
      <c r="TU25"/>
      <c r="TV25"/>
      <c r="TW25"/>
      <c r="TX25"/>
      <c r="TY25"/>
      <c r="TZ25"/>
      <c r="UA25"/>
      <c r="UB25"/>
      <c r="UC25"/>
      <c r="UD25"/>
      <c r="UE25"/>
      <c r="UF25"/>
      <c r="UG25"/>
      <c r="UH25"/>
      <c r="UI25"/>
      <c r="UJ25"/>
      <c r="UK25"/>
      <c r="UL25"/>
      <c r="UM25"/>
      <c r="UN25"/>
      <c r="UO25"/>
      <c r="UP25"/>
      <c r="UQ25"/>
      <c r="UR25"/>
      <c r="US25"/>
      <c r="UT25"/>
      <c r="UU25"/>
      <c r="UV25"/>
      <c r="UW25"/>
      <c r="UX25"/>
      <c r="UY25"/>
      <c r="UZ25"/>
      <c r="VA25"/>
      <c r="VB25"/>
      <c r="VC25"/>
      <c r="VD25"/>
      <c r="VE25"/>
      <c r="VF25"/>
      <c r="VG25"/>
      <c r="VH25"/>
      <c r="VI25"/>
      <c r="VJ25"/>
      <c r="VK25"/>
      <c r="VL25"/>
      <c r="VM25"/>
      <c r="VN25"/>
      <c r="VO25"/>
      <c r="VP25"/>
      <c r="VQ25"/>
      <c r="VR25"/>
      <c r="VS25"/>
      <c r="VT25"/>
      <c r="VU25"/>
      <c r="VV25"/>
      <c r="VW25"/>
      <c r="VX25"/>
      <c r="VY25"/>
      <c r="VZ25"/>
      <c r="WA25"/>
      <c r="WB25"/>
      <c r="WC25"/>
      <c r="WD25"/>
      <c r="WE25"/>
      <c r="WF25"/>
      <c r="WG25"/>
      <c r="WH25"/>
      <c r="WI25"/>
      <c r="WJ25"/>
      <c r="WK25"/>
      <c r="WL25"/>
      <c r="WM25"/>
      <c r="WN25"/>
      <c r="WO25"/>
      <c r="WP25"/>
      <c r="WQ25"/>
      <c r="WR25"/>
      <c r="WS25"/>
      <c r="WT25"/>
      <c r="WU25"/>
      <c r="WV25"/>
      <c r="WW25"/>
      <c r="WX25"/>
      <c r="WY25"/>
      <c r="WZ25"/>
      <c r="XA25"/>
      <c r="XB25"/>
      <c r="XC25"/>
      <c r="XD25"/>
      <c r="XE25"/>
      <c r="XF25"/>
      <c r="XG25"/>
      <c r="XH25"/>
      <c r="XI25"/>
      <c r="XJ25"/>
      <c r="XK25"/>
      <c r="XL25"/>
      <c r="XM25"/>
      <c r="XN25"/>
      <c r="XO25"/>
      <c r="XP25"/>
      <c r="XQ25"/>
      <c r="XR25"/>
      <c r="XS25"/>
      <c r="XT25"/>
      <c r="XU25"/>
      <c r="XV25"/>
      <c r="XW25"/>
      <c r="XX25"/>
      <c r="XY25"/>
      <c r="XZ25"/>
      <c r="YA25"/>
      <c r="YB25"/>
      <c r="YC25"/>
      <c r="YD25"/>
      <c r="YE25"/>
      <c r="YF25"/>
      <c r="YG25"/>
      <c r="YH25"/>
      <c r="YI25"/>
      <c r="YJ25"/>
      <c r="YK25"/>
      <c r="YL25"/>
      <c r="YM25"/>
      <c r="YN25"/>
      <c r="YO25"/>
      <c r="YP25"/>
      <c r="YQ25"/>
      <c r="YR25"/>
      <c r="YS25"/>
      <c r="YT25"/>
      <c r="YU25"/>
      <c r="YV25"/>
      <c r="YW25"/>
      <c r="YX25"/>
      <c r="YY25"/>
      <c r="YZ25"/>
      <c r="ZA25"/>
      <c r="ZB25"/>
      <c r="ZC25"/>
      <c r="ZD25"/>
      <c r="ZE25"/>
      <c r="ZF25"/>
      <c r="ZG25"/>
      <c r="ZH25"/>
      <c r="ZI25"/>
      <c r="ZJ25"/>
      <c r="ZK25"/>
      <c r="ZL25"/>
      <c r="ZM25"/>
      <c r="ZN25"/>
      <c r="ZO25"/>
      <c r="ZP25"/>
      <c r="ZQ25"/>
      <c r="ZR25"/>
      <c r="ZS25"/>
      <c r="ZT25"/>
      <c r="ZU25"/>
      <c r="ZV25"/>
      <c r="ZW25"/>
      <c r="ZX25"/>
      <c r="ZY25"/>
      <c r="ZZ25"/>
      <c r="AAA25"/>
      <c r="AAB25"/>
      <c r="AAC25"/>
      <c r="AAD25"/>
      <c r="AAE25"/>
      <c r="AAF25"/>
      <c r="AAG25"/>
      <c r="AAH25"/>
      <c r="AAI25"/>
      <c r="AAJ25"/>
      <c r="AAK25"/>
      <c r="AAL25"/>
      <c r="AAM25"/>
      <c r="AAN25"/>
      <c r="AAO25"/>
      <c r="AAP25"/>
      <c r="AAQ25"/>
      <c r="AAR25"/>
      <c r="AAS25"/>
      <c r="AAT25"/>
      <c r="AAU25"/>
      <c r="AAV25"/>
      <c r="AAW25"/>
      <c r="AAX25"/>
      <c r="AAY25"/>
      <c r="AAZ25"/>
      <c r="ABA25"/>
      <c r="ABB25"/>
      <c r="ABC25"/>
      <c r="ABD25"/>
      <c r="ABE25"/>
      <c r="ABF25"/>
      <c r="ABG25"/>
      <c r="ABH25"/>
      <c r="ABI25"/>
      <c r="ABJ25"/>
      <c r="ABK25"/>
      <c r="ABL25"/>
      <c r="ABM25"/>
      <c r="ABN25"/>
      <c r="ABO25"/>
      <c r="ABP25"/>
      <c r="ABQ25"/>
      <c r="ABR25"/>
      <c r="ABS25"/>
      <c r="ABT25"/>
      <c r="ABU25"/>
      <c r="ABV25"/>
      <c r="ABW25"/>
      <c r="ABX25"/>
      <c r="ABY25"/>
      <c r="ABZ25"/>
      <c r="ACA25"/>
      <c r="ACB25"/>
      <c r="ACC25"/>
      <c r="ACD25"/>
      <c r="ACE25"/>
      <c r="ACF25"/>
      <c r="ACG25"/>
      <c r="ACH25"/>
      <c r="ACI25"/>
      <c r="ACJ25"/>
      <c r="ACK25"/>
      <c r="ACL25"/>
      <c r="ACM25"/>
      <c r="ACN25"/>
      <c r="ACO25"/>
      <c r="ACP25"/>
      <c r="ACQ25"/>
      <c r="ACR25"/>
      <c r="ACS25"/>
      <c r="ACT25"/>
      <c r="ACU25"/>
      <c r="ACV25"/>
      <c r="ACW25"/>
      <c r="ACX25"/>
      <c r="ACY25"/>
      <c r="ACZ25"/>
      <c r="ADA25"/>
      <c r="ADB25"/>
      <c r="ADC25"/>
      <c r="ADD25"/>
      <c r="ADE25"/>
      <c r="ADF25"/>
      <c r="ADG25"/>
      <c r="ADH25"/>
      <c r="ADI25"/>
      <c r="ADJ25"/>
      <c r="ADK25"/>
      <c r="ADL25"/>
      <c r="ADM25"/>
      <c r="ADN25"/>
      <c r="ADO25"/>
      <c r="ADP25"/>
      <c r="ADQ25"/>
      <c r="ADR25"/>
      <c r="ADS25"/>
      <c r="ADT25"/>
      <c r="ADU25"/>
      <c r="ADV25"/>
      <c r="ADW25"/>
      <c r="ADX25"/>
      <c r="ADY25"/>
      <c r="ADZ25"/>
      <c r="AEA25"/>
      <c r="AEB25"/>
      <c r="AEC25"/>
      <c r="AED25"/>
      <c r="AEE25"/>
      <c r="AEF25"/>
      <c r="AEG25"/>
      <c r="AEH25"/>
      <c r="AEI25"/>
      <c r="AEJ25"/>
      <c r="AEK25"/>
      <c r="AEL25"/>
      <c r="AEM25"/>
      <c r="AEN25"/>
      <c r="AEO25"/>
      <c r="AEP25"/>
      <c r="AEQ25"/>
      <c r="AER25"/>
      <c r="AES25"/>
      <c r="AET25"/>
      <c r="AEU25"/>
      <c r="AEV25"/>
      <c r="AEW25"/>
      <c r="AEX25"/>
      <c r="AEY25"/>
      <c r="AEZ25"/>
      <c r="AFA25"/>
      <c r="AFB25"/>
      <c r="AFC25"/>
      <c r="AFD25"/>
      <c r="AFE25"/>
      <c r="AFF25"/>
      <c r="AFG25"/>
      <c r="AFH25"/>
      <c r="AFI25"/>
      <c r="AFJ25"/>
      <c r="AFK25"/>
      <c r="AFL25"/>
      <c r="AFM25"/>
      <c r="AFN25"/>
      <c r="AFO25"/>
      <c r="AFP25"/>
      <c r="AFQ25"/>
      <c r="AFR25"/>
      <c r="AFS25"/>
      <c r="AFT25"/>
      <c r="AFU25"/>
      <c r="AFV25"/>
      <c r="AFW25"/>
      <c r="AFX25"/>
      <c r="AFY25"/>
      <c r="AFZ25"/>
      <c r="AGA25"/>
      <c r="AGB25"/>
      <c r="AGC25"/>
      <c r="AGD25"/>
      <c r="AGE25"/>
      <c r="AGF25"/>
      <c r="AGG25"/>
      <c r="AGH25"/>
      <c r="AGI25"/>
      <c r="AGJ25"/>
      <c r="AGK25"/>
      <c r="AGL25"/>
      <c r="AGM25"/>
      <c r="AGN25"/>
      <c r="AGO25"/>
      <c r="AGP25"/>
      <c r="AGQ25"/>
      <c r="AGR25"/>
      <c r="AGS25"/>
      <c r="AGT25"/>
      <c r="AGU25"/>
      <c r="AGV25"/>
      <c r="AGW25"/>
      <c r="AGX25"/>
      <c r="AGY25"/>
      <c r="AGZ25"/>
      <c r="AHA25"/>
      <c r="AHB25"/>
      <c r="AHC25"/>
      <c r="AHD25"/>
      <c r="AHE25"/>
      <c r="AHF25"/>
      <c r="AHG25"/>
      <c r="AHH25"/>
      <c r="AHI25"/>
      <c r="AHJ25"/>
      <c r="AHK25"/>
      <c r="AHL25"/>
      <c r="AHM25"/>
      <c r="AHN25"/>
      <c r="AHO25"/>
      <c r="AHP25"/>
      <c r="AHQ25"/>
      <c r="AHR25"/>
      <c r="AHS25"/>
      <c r="AHT25"/>
      <c r="AHU25"/>
      <c r="AHV25"/>
      <c r="AHW25"/>
      <c r="AHX25"/>
      <c r="AHY25"/>
      <c r="AHZ25"/>
      <c r="AIA25"/>
      <c r="AIB25"/>
      <c r="AIC25"/>
      <c r="AID25"/>
      <c r="AIE25"/>
      <c r="AIF25"/>
      <c r="AIG25"/>
      <c r="AIH25"/>
      <c r="AII25"/>
      <c r="AIJ25"/>
      <c r="AIK25"/>
      <c r="AIL25"/>
      <c r="AIM25"/>
      <c r="AIN25"/>
      <c r="AIO25"/>
      <c r="AIP25"/>
      <c r="AIQ25"/>
      <c r="AIR25"/>
      <c r="AIS25"/>
      <c r="AIT25"/>
      <c r="AIU25"/>
      <c r="AIV25"/>
      <c r="AIW25"/>
      <c r="AIX25"/>
      <c r="AIY25"/>
      <c r="AIZ25"/>
      <c r="AJA25"/>
      <c r="AJB25"/>
      <c r="AJC25"/>
      <c r="AJD25"/>
      <c r="AJE25"/>
      <c r="AJF25"/>
      <c r="AJG25"/>
      <c r="AJH25"/>
      <c r="AJI25"/>
      <c r="AJJ25"/>
      <c r="AJK25"/>
      <c r="AJL25"/>
      <c r="AJM25"/>
      <c r="AJN25"/>
      <c r="AJO25"/>
      <c r="AJP25"/>
      <c r="AJQ25"/>
      <c r="AJR25"/>
      <c r="AJS25"/>
      <c r="AJT25"/>
      <c r="AJU25"/>
      <c r="AJV25"/>
      <c r="AJW25"/>
      <c r="AJX25"/>
      <c r="AJY25"/>
      <c r="AJZ25"/>
      <c r="AKA25"/>
      <c r="AKB25"/>
      <c r="AKC25"/>
      <c r="AKD25"/>
      <c r="AKE25"/>
      <c r="AKF25"/>
      <c r="AKG25"/>
      <c r="AKH25"/>
      <c r="AKI25"/>
      <c r="AKJ25"/>
      <c r="AKK25"/>
      <c r="AKL25"/>
      <c r="AKM25"/>
      <c r="AKN25"/>
      <c r="AKO25"/>
      <c r="AKP25"/>
      <c r="AKQ25"/>
      <c r="AKR25"/>
      <c r="AKS25"/>
      <c r="AKT25"/>
      <c r="AKU25"/>
      <c r="AKV25"/>
      <c r="AKW25"/>
      <c r="AKX25"/>
      <c r="AKY25"/>
      <c r="AKZ25"/>
      <c r="ALA25"/>
      <c r="ALB25"/>
      <c r="ALC25"/>
      <c r="ALD25"/>
      <c r="ALE25"/>
      <c r="ALF25"/>
      <c r="ALG25"/>
      <c r="ALH25"/>
      <c r="ALI25"/>
      <c r="ALJ25"/>
      <c r="ALK25"/>
      <c r="ALL25"/>
      <c r="ALM25"/>
      <c r="ALN25"/>
      <c r="ALO25"/>
      <c r="ALP25"/>
      <c r="ALQ25"/>
      <c r="ALR25"/>
      <c r="ALS25"/>
      <c r="ALT25"/>
      <c r="ALU25"/>
      <c r="ALV25"/>
      <c r="ALW25"/>
      <c r="ALX25"/>
      <c r="ALY25"/>
      <c r="ALZ25"/>
      <c r="AMA25"/>
      <c r="AMB25"/>
      <c r="AMC25"/>
      <c r="AMD25"/>
      <c r="AME25"/>
      <c r="AMF25"/>
      <c r="AMG25"/>
      <c r="AMH25"/>
      <c r="AMI25"/>
      <c r="AMJ25"/>
    </row>
    <row r="26" spans="1:1024" ht="12.75" customHeight="1" x14ac:dyDescent="0.25">
      <c r="A26" s="285" t="s">
        <v>162</v>
      </c>
      <c r="B26" s="285" t="s">
        <v>163</v>
      </c>
      <c r="C26" s="186" t="s">
        <v>164</v>
      </c>
      <c r="D26" s="286" t="s">
        <v>79</v>
      </c>
      <c r="E26" s="186" t="s">
        <v>80</v>
      </c>
      <c r="F26" s="285" t="s">
        <v>81</v>
      </c>
      <c r="G26" s="186" t="s">
        <v>165</v>
      </c>
      <c r="H26" s="186" t="s">
        <v>166</v>
      </c>
      <c r="I26" s="287" t="str">
        <f>HYPERLINK("mailto:danhsylvain@gmail.com","danhsylvain@gmail.com")</f>
        <v>danhsylvain@gmail.com</v>
      </c>
      <c r="J26" s="186" t="s">
        <v>32</v>
      </c>
      <c r="K26" s="18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  <c r="IW26"/>
      <c r="IX26"/>
      <c r="IY26"/>
      <c r="IZ26"/>
      <c r="JA26"/>
      <c r="JB26"/>
      <c r="JC26"/>
      <c r="JD26"/>
      <c r="JE26"/>
      <c r="JF26"/>
      <c r="JG26"/>
      <c r="JH26"/>
      <c r="JI26"/>
      <c r="JJ26"/>
      <c r="JK26"/>
      <c r="JL26"/>
      <c r="JM26"/>
      <c r="JN26"/>
      <c r="JO26"/>
      <c r="JP26"/>
      <c r="JQ26"/>
      <c r="JR26"/>
      <c r="JS26"/>
      <c r="JT26"/>
      <c r="JU26"/>
      <c r="JV26"/>
      <c r="JW26"/>
      <c r="JX26"/>
      <c r="JY26"/>
      <c r="JZ26"/>
      <c r="KA26"/>
      <c r="KB26"/>
      <c r="KC26"/>
      <c r="KD26"/>
      <c r="KE26"/>
      <c r="KF26"/>
      <c r="KG26"/>
      <c r="KH26"/>
      <c r="KI26"/>
      <c r="KJ26"/>
      <c r="KK26"/>
      <c r="KL26"/>
      <c r="KM26"/>
      <c r="KN26"/>
      <c r="KO26"/>
      <c r="KP26"/>
      <c r="KQ26"/>
      <c r="KR26"/>
      <c r="KS26"/>
      <c r="KT26"/>
      <c r="KU26"/>
      <c r="KV26"/>
      <c r="KW26"/>
      <c r="KX26"/>
      <c r="KY26"/>
      <c r="KZ26"/>
      <c r="LA26"/>
      <c r="LB26"/>
      <c r="LC26"/>
      <c r="LD26"/>
      <c r="LE26"/>
      <c r="LF26"/>
      <c r="LG26"/>
      <c r="LH26"/>
      <c r="LI26"/>
      <c r="LJ26"/>
      <c r="LK26"/>
      <c r="LL26"/>
      <c r="LM26"/>
      <c r="LN26"/>
      <c r="LO26"/>
      <c r="LP26"/>
      <c r="LQ26"/>
      <c r="LR26"/>
      <c r="LS26"/>
      <c r="LT26"/>
      <c r="LU26"/>
      <c r="LV26"/>
      <c r="LW26"/>
      <c r="LX26"/>
      <c r="LY26"/>
      <c r="LZ26"/>
      <c r="MA26"/>
      <c r="MB26"/>
      <c r="MC26"/>
      <c r="MD26"/>
      <c r="ME26"/>
      <c r="MF26"/>
      <c r="MG26"/>
      <c r="MH26"/>
      <c r="MI26"/>
      <c r="MJ26"/>
      <c r="MK26"/>
      <c r="ML26"/>
      <c r="MM26"/>
      <c r="MN26"/>
      <c r="MO26"/>
      <c r="MP26"/>
      <c r="MQ26"/>
      <c r="MR26"/>
      <c r="MS26"/>
      <c r="MT26"/>
      <c r="MU26"/>
      <c r="MV26"/>
      <c r="MW26"/>
      <c r="MX26"/>
      <c r="MY26"/>
      <c r="MZ26"/>
      <c r="NA26"/>
      <c r="NB26"/>
      <c r="NC26"/>
      <c r="ND26"/>
      <c r="NE26"/>
      <c r="NF26"/>
      <c r="NG26"/>
      <c r="NH26"/>
      <c r="NI26"/>
      <c r="NJ26"/>
      <c r="NK26"/>
      <c r="NL26"/>
      <c r="NM26"/>
      <c r="NN26"/>
      <c r="NO26"/>
      <c r="NP26"/>
      <c r="NQ26"/>
      <c r="NR26"/>
      <c r="NS26"/>
      <c r="NT26"/>
      <c r="NU26"/>
      <c r="NV26"/>
      <c r="NW26"/>
      <c r="NX26"/>
      <c r="NY26"/>
      <c r="NZ26"/>
      <c r="OA26"/>
      <c r="OB26"/>
      <c r="OC26"/>
      <c r="OD26"/>
      <c r="OE26"/>
      <c r="OF26"/>
      <c r="OG26"/>
      <c r="OH26"/>
      <c r="OI26"/>
      <c r="OJ26"/>
      <c r="OK26"/>
      <c r="OL26"/>
      <c r="OM26"/>
      <c r="ON26"/>
      <c r="OO26"/>
      <c r="OP26"/>
      <c r="OQ26"/>
      <c r="OR26"/>
      <c r="OS26"/>
      <c r="OT26"/>
      <c r="OU26"/>
      <c r="OV26"/>
      <c r="OW26"/>
      <c r="OX26"/>
      <c r="OY26"/>
      <c r="OZ26"/>
      <c r="PA26"/>
      <c r="PB26"/>
      <c r="PC26"/>
      <c r="PD26"/>
      <c r="PE26"/>
      <c r="PF26"/>
      <c r="PG26"/>
      <c r="PH26"/>
      <c r="PI26"/>
      <c r="PJ26"/>
      <c r="PK26"/>
      <c r="PL26"/>
      <c r="PM26"/>
      <c r="PN26"/>
      <c r="PO26"/>
      <c r="PP26"/>
      <c r="PQ26"/>
      <c r="PR26"/>
      <c r="PS26"/>
      <c r="PT26"/>
      <c r="PU26"/>
      <c r="PV26"/>
      <c r="PW26"/>
      <c r="PX26"/>
      <c r="PY26"/>
      <c r="PZ26"/>
      <c r="QA26"/>
      <c r="QB26"/>
      <c r="QC26"/>
      <c r="QD26"/>
      <c r="QE26"/>
      <c r="QF26"/>
      <c r="QG26"/>
      <c r="QH26"/>
      <c r="QI26"/>
      <c r="QJ26"/>
      <c r="QK26"/>
      <c r="QL26"/>
      <c r="QM26"/>
      <c r="QN26"/>
      <c r="QO26"/>
      <c r="QP26"/>
      <c r="QQ26"/>
      <c r="QR26"/>
      <c r="QS26"/>
      <c r="QT26"/>
      <c r="QU26"/>
      <c r="QV26"/>
      <c r="QW26"/>
      <c r="QX26"/>
      <c r="QY26"/>
      <c r="QZ26"/>
      <c r="RA26"/>
      <c r="RB26"/>
      <c r="RC26"/>
      <c r="RD26"/>
      <c r="RE26"/>
      <c r="RF26"/>
      <c r="RG26"/>
      <c r="RH26"/>
      <c r="RI26"/>
      <c r="RJ26"/>
      <c r="RK26"/>
      <c r="RL26"/>
      <c r="RM26"/>
      <c r="RN26"/>
      <c r="RO26"/>
      <c r="RP26"/>
      <c r="RQ26"/>
      <c r="RR26"/>
      <c r="RS26"/>
      <c r="RT26"/>
      <c r="RU26"/>
      <c r="RV26"/>
      <c r="RW26"/>
      <c r="RX26"/>
      <c r="RY26"/>
      <c r="RZ26"/>
      <c r="SA26"/>
      <c r="SB26"/>
      <c r="SC26"/>
      <c r="SD26"/>
      <c r="SE26"/>
      <c r="SF26"/>
      <c r="SG26"/>
      <c r="SH26"/>
      <c r="SI26"/>
      <c r="SJ26"/>
      <c r="SK26"/>
      <c r="SL26"/>
      <c r="SM26"/>
      <c r="SN26"/>
      <c r="SO26"/>
      <c r="SP26"/>
      <c r="SQ26"/>
      <c r="SR26"/>
      <c r="SS26"/>
      <c r="ST26"/>
      <c r="SU26"/>
      <c r="SV26"/>
      <c r="SW26"/>
      <c r="SX26"/>
      <c r="SY26"/>
      <c r="SZ26"/>
      <c r="TA26"/>
      <c r="TB26"/>
      <c r="TC26"/>
      <c r="TD26"/>
      <c r="TE26"/>
      <c r="TF26"/>
      <c r="TG26"/>
      <c r="TH26"/>
      <c r="TI26"/>
      <c r="TJ26"/>
      <c r="TK26"/>
      <c r="TL26"/>
      <c r="TM26"/>
      <c r="TN26"/>
      <c r="TO26"/>
      <c r="TP26"/>
      <c r="TQ26"/>
      <c r="TR26"/>
      <c r="TS26"/>
      <c r="TT26"/>
      <c r="TU26"/>
      <c r="TV26"/>
      <c r="TW26"/>
      <c r="TX26"/>
      <c r="TY26"/>
      <c r="TZ26"/>
      <c r="UA26"/>
      <c r="UB26"/>
      <c r="UC26"/>
      <c r="UD26"/>
      <c r="UE26"/>
      <c r="UF26"/>
      <c r="UG26"/>
      <c r="UH26"/>
      <c r="UI26"/>
      <c r="UJ26"/>
      <c r="UK26"/>
      <c r="UL26"/>
      <c r="UM26"/>
      <c r="UN26"/>
      <c r="UO26"/>
      <c r="UP26"/>
      <c r="UQ26"/>
      <c r="UR26"/>
      <c r="US26"/>
      <c r="UT26"/>
      <c r="UU26"/>
      <c r="UV26"/>
      <c r="UW26"/>
      <c r="UX26"/>
      <c r="UY26"/>
      <c r="UZ26"/>
      <c r="VA26"/>
      <c r="VB26"/>
      <c r="VC26"/>
      <c r="VD26"/>
      <c r="VE26"/>
      <c r="VF26"/>
      <c r="VG26"/>
      <c r="VH26"/>
      <c r="VI26"/>
      <c r="VJ26"/>
      <c r="VK26"/>
      <c r="VL26"/>
      <c r="VM26"/>
      <c r="VN26"/>
      <c r="VO26"/>
      <c r="VP26"/>
      <c r="VQ26"/>
      <c r="VR26"/>
      <c r="VS26"/>
      <c r="VT26"/>
      <c r="VU26"/>
      <c r="VV26"/>
      <c r="VW26"/>
      <c r="VX26"/>
      <c r="VY26"/>
      <c r="VZ26"/>
      <c r="WA26"/>
      <c r="WB26"/>
      <c r="WC26"/>
      <c r="WD26"/>
      <c r="WE26"/>
      <c r="WF26"/>
      <c r="WG26"/>
      <c r="WH26"/>
      <c r="WI26"/>
      <c r="WJ26"/>
      <c r="WK26"/>
      <c r="WL26"/>
      <c r="WM26"/>
      <c r="WN26"/>
      <c r="WO26"/>
      <c r="WP26"/>
      <c r="WQ26"/>
      <c r="WR26"/>
      <c r="WS26"/>
      <c r="WT26"/>
      <c r="WU26"/>
      <c r="WV26"/>
      <c r="WW26"/>
      <c r="WX26"/>
      <c r="WY26"/>
      <c r="WZ26"/>
      <c r="XA26"/>
      <c r="XB26"/>
      <c r="XC26"/>
      <c r="XD26"/>
      <c r="XE26"/>
      <c r="XF26"/>
      <c r="XG26"/>
      <c r="XH26"/>
      <c r="XI26"/>
      <c r="XJ26"/>
      <c r="XK26"/>
      <c r="XL26"/>
      <c r="XM26"/>
      <c r="XN26"/>
      <c r="XO26"/>
      <c r="XP26"/>
      <c r="XQ26"/>
      <c r="XR26"/>
      <c r="XS26"/>
      <c r="XT26"/>
      <c r="XU26"/>
      <c r="XV26"/>
      <c r="XW26"/>
      <c r="XX26"/>
      <c r="XY26"/>
      <c r="XZ26"/>
      <c r="YA26"/>
      <c r="YB26"/>
      <c r="YC26"/>
      <c r="YD26"/>
      <c r="YE26"/>
      <c r="YF26"/>
      <c r="YG26"/>
      <c r="YH26"/>
      <c r="YI26"/>
      <c r="YJ26"/>
      <c r="YK26"/>
      <c r="YL26"/>
      <c r="YM26"/>
      <c r="YN26"/>
      <c r="YO26"/>
      <c r="YP26"/>
      <c r="YQ26"/>
      <c r="YR26"/>
      <c r="YS26"/>
      <c r="YT26"/>
      <c r="YU26"/>
      <c r="YV26"/>
      <c r="YW26"/>
      <c r="YX26"/>
      <c r="YY26"/>
      <c r="YZ26"/>
      <c r="ZA26"/>
      <c r="ZB26"/>
      <c r="ZC26"/>
      <c r="ZD26"/>
      <c r="ZE26"/>
      <c r="ZF26"/>
      <c r="ZG26"/>
      <c r="ZH26"/>
      <c r="ZI26"/>
      <c r="ZJ26"/>
      <c r="ZK26"/>
      <c r="ZL26"/>
      <c r="ZM26"/>
      <c r="ZN26"/>
      <c r="ZO26"/>
      <c r="ZP26"/>
      <c r="ZQ26"/>
      <c r="ZR26"/>
      <c r="ZS26"/>
      <c r="ZT26"/>
      <c r="ZU26"/>
      <c r="ZV26"/>
      <c r="ZW26"/>
      <c r="ZX26"/>
      <c r="ZY26"/>
      <c r="ZZ26"/>
      <c r="AAA26"/>
      <c r="AAB26"/>
      <c r="AAC26"/>
      <c r="AAD26"/>
      <c r="AAE26"/>
      <c r="AAF26"/>
      <c r="AAG26"/>
      <c r="AAH26"/>
      <c r="AAI26"/>
      <c r="AAJ26"/>
      <c r="AAK26"/>
      <c r="AAL26"/>
      <c r="AAM26"/>
      <c r="AAN26"/>
      <c r="AAO26"/>
      <c r="AAP26"/>
      <c r="AAQ26"/>
      <c r="AAR26"/>
      <c r="AAS26"/>
      <c r="AAT26"/>
      <c r="AAU26"/>
      <c r="AAV26"/>
      <c r="AAW26"/>
      <c r="AAX26"/>
      <c r="AAY26"/>
      <c r="AAZ26"/>
      <c r="ABA26"/>
      <c r="ABB26"/>
      <c r="ABC26"/>
      <c r="ABD26"/>
      <c r="ABE26"/>
      <c r="ABF26"/>
      <c r="ABG26"/>
      <c r="ABH26"/>
      <c r="ABI26"/>
      <c r="ABJ26"/>
      <c r="ABK26"/>
      <c r="ABL26"/>
      <c r="ABM26"/>
      <c r="ABN26"/>
      <c r="ABO26"/>
      <c r="ABP26"/>
      <c r="ABQ26"/>
      <c r="ABR26"/>
      <c r="ABS26"/>
      <c r="ABT26"/>
      <c r="ABU26"/>
      <c r="ABV26"/>
      <c r="ABW26"/>
      <c r="ABX26"/>
      <c r="ABY26"/>
      <c r="ABZ26"/>
      <c r="ACA26"/>
      <c r="ACB26"/>
      <c r="ACC26"/>
      <c r="ACD26"/>
      <c r="ACE26"/>
      <c r="ACF26"/>
      <c r="ACG26"/>
      <c r="ACH26"/>
      <c r="ACI26"/>
      <c r="ACJ26"/>
      <c r="ACK26"/>
      <c r="ACL26"/>
      <c r="ACM26"/>
      <c r="ACN26"/>
      <c r="ACO26"/>
      <c r="ACP26"/>
      <c r="ACQ26"/>
      <c r="ACR26"/>
      <c r="ACS26"/>
      <c r="ACT26"/>
      <c r="ACU26"/>
      <c r="ACV26"/>
      <c r="ACW26"/>
      <c r="ACX26"/>
      <c r="ACY26"/>
      <c r="ACZ26"/>
      <c r="ADA26"/>
      <c r="ADB26"/>
      <c r="ADC26"/>
      <c r="ADD26"/>
      <c r="ADE26"/>
      <c r="ADF26"/>
      <c r="ADG26"/>
      <c r="ADH26"/>
      <c r="ADI26"/>
      <c r="ADJ26"/>
      <c r="ADK26"/>
      <c r="ADL26"/>
      <c r="ADM26"/>
      <c r="ADN26"/>
      <c r="ADO26"/>
      <c r="ADP26"/>
      <c r="ADQ26"/>
      <c r="ADR26"/>
      <c r="ADS26"/>
      <c r="ADT26"/>
      <c r="ADU26"/>
      <c r="ADV26"/>
      <c r="ADW26"/>
      <c r="ADX26"/>
      <c r="ADY26"/>
      <c r="ADZ26"/>
      <c r="AEA26"/>
      <c r="AEB26"/>
      <c r="AEC26"/>
      <c r="AED26"/>
      <c r="AEE26"/>
      <c r="AEF26"/>
      <c r="AEG26"/>
      <c r="AEH26"/>
      <c r="AEI26"/>
      <c r="AEJ26"/>
      <c r="AEK26"/>
      <c r="AEL26"/>
      <c r="AEM26"/>
      <c r="AEN26"/>
      <c r="AEO26"/>
      <c r="AEP26"/>
      <c r="AEQ26"/>
      <c r="AER26"/>
      <c r="AES26"/>
      <c r="AET26"/>
      <c r="AEU26"/>
      <c r="AEV26"/>
      <c r="AEW26"/>
      <c r="AEX26"/>
      <c r="AEY26"/>
      <c r="AEZ26"/>
      <c r="AFA26"/>
      <c r="AFB26"/>
      <c r="AFC26"/>
      <c r="AFD26"/>
      <c r="AFE26"/>
      <c r="AFF26"/>
      <c r="AFG26"/>
      <c r="AFH26"/>
      <c r="AFI26"/>
      <c r="AFJ26"/>
      <c r="AFK26"/>
      <c r="AFL26"/>
      <c r="AFM26"/>
      <c r="AFN26"/>
      <c r="AFO26"/>
      <c r="AFP26"/>
      <c r="AFQ26"/>
      <c r="AFR26"/>
      <c r="AFS26"/>
      <c r="AFT26"/>
      <c r="AFU26"/>
      <c r="AFV26"/>
      <c r="AFW26"/>
      <c r="AFX26"/>
      <c r="AFY26"/>
      <c r="AFZ26"/>
      <c r="AGA26"/>
      <c r="AGB26"/>
      <c r="AGC26"/>
      <c r="AGD26"/>
      <c r="AGE26"/>
      <c r="AGF26"/>
      <c r="AGG26"/>
      <c r="AGH26"/>
      <c r="AGI26"/>
      <c r="AGJ26"/>
      <c r="AGK26"/>
      <c r="AGL26"/>
      <c r="AGM26"/>
      <c r="AGN26"/>
      <c r="AGO26"/>
      <c r="AGP26"/>
      <c r="AGQ26"/>
      <c r="AGR26"/>
      <c r="AGS26"/>
      <c r="AGT26"/>
      <c r="AGU26"/>
      <c r="AGV26"/>
      <c r="AGW26"/>
      <c r="AGX26"/>
      <c r="AGY26"/>
      <c r="AGZ26"/>
      <c r="AHA26"/>
      <c r="AHB26"/>
      <c r="AHC26"/>
      <c r="AHD26"/>
      <c r="AHE26"/>
      <c r="AHF26"/>
      <c r="AHG26"/>
      <c r="AHH26"/>
      <c r="AHI26"/>
      <c r="AHJ26"/>
      <c r="AHK26"/>
      <c r="AHL26"/>
      <c r="AHM26"/>
      <c r="AHN26"/>
      <c r="AHO26"/>
      <c r="AHP26"/>
      <c r="AHQ26"/>
      <c r="AHR26"/>
      <c r="AHS26"/>
      <c r="AHT26"/>
      <c r="AHU26"/>
      <c r="AHV26"/>
      <c r="AHW26"/>
      <c r="AHX26"/>
      <c r="AHY26"/>
      <c r="AHZ26"/>
      <c r="AIA26"/>
      <c r="AIB26"/>
      <c r="AIC26"/>
      <c r="AID26"/>
      <c r="AIE26"/>
      <c r="AIF26"/>
      <c r="AIG26"/>
      <c r="AIH26"/>
      <c r="AII26"/>
      <c r="AIJ26"/>
      <c r="AIK26"/>
      <c r="AIL26"/>
      <c r="AIM26"/>
      <c r="AIN26"/>
      <c r="AIO26"/>
      <c r="AIP26"/>
      <c r="AIQ26"/>
      <c r="AIR26"/>
      <c r="AIS26"/>
      <c r="AIT26"/>
      <c r="AIU26"/>
      <c r="AIV26"/>
      <c r="AIW26"/>
      <c r="AIX26"/>
      <c r="AIY26"/>
      <c r="AIZ26"/>
      <c r="AJA26"/>
      <c r="AJB26"/>
      <c r="AJC26"/>
      <c r="AJD26"/>
      <c r="AJE26"/>
      <c r="AJF26"/>
      <c r="AJG26"/>
      <c r="AJH26"/>
      <c r="AJI26"/>
      <c r="AJJ26"/>
      <c r="AJK26"/>
      <c r="AJL26"/>
      <c r="AJM26"/>
      <c r="AJN26"/>
      <c r="AJO26"/>
      <c r="AJP26"/>
      <c r="AJQ26"/>
      <c r="AJR26"/>
      <c r="AJS26"/>
      <c r="AJT26"/>
      <c r="AJU26"/>
      <c r="AJV26"/>
      <c r="AJW26"/>
      <c r="AJX26"/>
      <c r="AJY26"/>
      <c r="AJZ26"/>
      <c r="AKA26"/>
      <c r="AKB26"/>
      <c r="AKC26"/>
      <c r="AKD26"/>
      <c r="AKE26"/>
      <c r="AKF26"/>
      <c r="AKG26"/>
      <c r="AKH26"/>
      <c r="AKI26"/>
      <c r="AKJ26"/>
      <c r="AKK26"/>
      <c r="AKL26"/>
      <c r="AKM26"/>
      <c r="AKN26"/>
      <c r="AKO26"/>
      <c r="AKP26"/>
      <c r="AKQ26"/>
      <c r="AKR26"/>
      <c r="AKS26"/>
      <c r="AKT26"/>
      <c r="AKU26"/>
      <c r="AKV26"/>
      <c r="AKW26"/>
      <c r="AKX26"/>
      <c r="AKY26"/>
      <c r="AKZ26"/>
      <c r="ALA26"/>
      <c r="ALB26"/>
      <c r="ALC26"/>
      <c r="ALD26"/>
      <c r="ALE26"/>
      <c r="ALF26"/>
      <c r="ALG26"/>
      <c r="ALH26"/>
      <c r="ALI26"/>
      <c r="ALJ26"/>
      <c r="ALK26"/>
      <c r="ALL26"/>
      <c r="ALM26"/>
      <c r="ALN26"/>
      <c r="ALO26"/>
      <c r="ALP26"/>
      <c r="ALQ26"/>
      <c r="ALR26"/>
      <c r="ALS26"/>
      <c r="ALT26"/>
      <c r="ALU26"/>
      <c r="ALV26"/>
      <c r="ALW26"/>
      <c r="ALX26"/>
      <c r="ALY26"/>
      <c r="ALZ26"/>
      <c r="AMA26"/>
      <c r="AMB26"/>
      <c r="AMC26"/>
      <c r="AMD26"/>
      <c r="AME26"/>
      <c r="AMF26"/>
      <c r="AMG26"/>
      <c r="AMH26"/>
      <c r="AMI26"/>
      <c r="AMJ26"/>
    </row>
    <row r="27" spans="1:1024" ht="12.75" customHeight="1" x14ac:dyDescent="0.25">
      <c r="A27" s="285" t="s">
        <v>187</v>
      </c>
      <c r="B27" s="285" t="s">
        <v>188</v>
      </c>
      <c r="C27" s="295">
        <v>42565</v>
      </c>
      <c r="D27" s="286" t="s">
        <v>79</v>
      </c>
      <c r="E27" s="186" t="s">
        <v>189</v>
      </c>
      <c r="F27" s="285" t="s">
        <v>81</v>
      </c>
      <c r="G27" s="186" t="s">
        <v>165</v>
      </c>
      <c r="H27" s="186">
        <v>682242698</v>
      </c>
      <c r="I27" s="287" t="str">
        <f>HYPERLINK("mailto:katy.cheli@orange.fr","katy.cheli@orange.fr")</f>
        <v>katy.cheli@orange.fr</v>
      </c>
      <c r="J27" s="186" t="s">
        <v>32</v>
      </c>
      <c r="K27" s="186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  <c r="IW27"/>
      <c r="IX27"/>
      <c r="IY27"/>
      <c r="IZ27"/>
      <c r="JA27"/>
      <c r="JB27"/>
      <c r="JC27"/>
      <c r="JD27"/>
      <c r="JE27"/>
      <c r="JF27"/>
      <c r="JG27"/>
      <c r="JH27"/>
      <c r="JI27"/>
      <c r="JJ27"/>
      <c r="JK27"/>
      <c r="JL27"/>
      <c r="JM27"/>
      <c r="JN27"/>
      <c r="JO27"/>
      <c r="JP27"/>
      <c r="JQ27"/>
      <c r="JR27"/>
      <c r="JS27"/>
      <c r="JT27"/>
      <c r="JU27"/>
      <c r="JV27"/>
      <c r="JW27"/>
      <c r="JX27"/>
      <c r="JY27"/>
      <c r="JZ27"/>
      <c r="KA27"/>
      <c r="KB27"/>
      <c r="KC27"/>
      <c r="KD27"/>
      <c r="KE27"/>
      <c r="KF27"/>
      <c r="KG27"/>
      <c r="KH27"/>
      <c r="KI27"/>
      <c r="KJ27"/>
      <c r="KK27"/>
      <c r="KL27"/>
      <c r="KM27"/>
      <c r="KN27"/>
      <c r="KO27"/>
      <c r="KP27"/>
      <c r="KQ27"/>
      <c r="KR27"/>
      <c r="KS27"/>
      <c r="KT27"/>
      <c r="KU27"/>
      <c r="KV27"/>
      <c r="KW27"/>
      <c r="KX27"/>
      <c r="KY27"/>
      <c r="KZ27"/>
      <c r="LA27"/>
      <c r="LB27"/>
      <c r="LC27"/>
      <c r="LD27"/>
      <c r="LE27"/>
      <c r="LF27"/>
      <c r="LG27"/>
      <c r="LH27"/>
      <c r="LI27"/>
      <c r="LJ27"/>
      <c r="LK27"/>
      <c r="LL27"/>
      <c r="LM27"/>
      <c r="LN27"/>
      <c r="LO27"/>
      <c r="LP27"/>
      <c r="LQ27"/>
      <c r="LR27"/>
      <c r="LS27"/>
      <c r="LT27"/>
      <c r="LU27"/>
      <c r="LV27"/>
      <c r="LW27"/>
      <c r="LX27"/>
      <c r="LY27"/>
      <c r="LZ27"/>
      <c r="MA27"/>
      <c r="MB27"/>
      <c r="MC27"/>
      <c r="MD27"/>
      <c r="ME27"/>
      <c r="MF27"/>
      <c r="MG27"/>
      <c r="MH27"/>
      <c r="MI27"/>
      <c r="MJ27"/>
      <c r="MK27"/>
      <c r="ML27"/>
      <c r="MM27"/>
      <c r="MN27"/>
      <c r="MO27"/>
      <c r="MP27"/>
      <c r="MQ27"/>
      <c r="MR27"/>
      <c r="MS27"/>
      <c r="MT27"/>
      <c r="MU27"/>
      <c r="MV27"/>
      <c r="MW27"/>
      <c r="MX27"/>
      <c r="MY27"/>
      <c r="MZ27"/>
      <c r="NA27"/>
      <c r="NB27"/>
      <c r="NC27"/>
      <c r="ND27"/>
      <c r="NE27"/>
      <c r="NF27"/>
      <c r="NG27"/>
      <c r="NH27"/>
      <c r="NI27"/>
      <c r="NJ27"/>
      <c r="NK27"/>
      <c r="NL27"/>
      <c r="NM27"/>
      <c r="NN27"/>
      <c r="NO27"/>
      <c r="NP27"/>
      <c r="NQ27"/>
      <c r="NR27"/>
      <c r="NS27"/>
      <c r="NT27"/>
      <c r="NU27"/>
      <c r="NV27"/>
      <c r="NW27"/>
      <c r="NX27"/>
      <c r="NY27"/>
      <c r="NZ27"/>
      <c r="OA27"/>
      <c r="OB27"/>
      <c r="OC27"/>
      <c r="OD27"/>
      <c r="OE27"/>
      <c r="OF27"/>
      <c r="OG27"/>
      <c r="OH27"/>
      <c r="OI27"/>
      <c r="OJ27"/>
      <c r="OK27"/>
      <c r="OL27"/>
      <c r="OM27"/>
      <c r="ON27"/>
      <c r="OO27"/>
      <c r="OP27"/>
      <c r="OQ27"/>
      <c r="OR27"/>
      <c r="OS27"/>
      <c r="OT27"/>
      <c r="OU27"/>
      <c r="OV27"/>
      <c r="OW27"/>
      <c r="OX27"/>
      <c r="OY27"/>
      <c r="OZ27"/>
      <c r="PA27"/>
      <c r="PB27"/>
      <c r="PC27"/>
      <c r="PD27"/>
      <c r="PE27"/>
      <c r="PF27"/>
      <c r="PG27"/>
      <c r="PH27"/>
      <c r="PI27"/>
      <c r="PJ27"/>
      <c r="PK27"/>
      <c r="PL27"/>
      <c r="PM27"/>
      <c r="PN27"/>
      <c r="PO27"/>
      <c r="PP27"/>
      <c r="PQ27"/>
      <c r="PR27"/>
      <c r="PS27"/>
      <c r="PT27"/>
      <c r="PU27"/>
      <c r="PV27"/>
      <c r="PW27"/>
      <c r="PX27"/>
      <c r="PY27"/>
      <c r="PZ27"/>
      <c r="QA27"/>
      <c r="QB27"/>
      <c r="QC27"/>
      <c r="QD27"/>
      <c r="QE27"/>
      <c r="QF27"/>
      <c r="QG27"/>
      <c r="QH27"/>
      <c r="QI27"/>
      <c r="QJ27"/>
      <c r="QK27"/>
      <c r="QL27"/>
      <c r="QM27"/>
      <c r="QN27"/>
      <c r="QO27"/>
      <c r="QP27"/>
      <c r="QQ27"/>
      <c r="QR27"/>
      <c r="QS27"/>
      <c r="QT27"/>
      <c r="QU27"/>
      <c r="QV27"/>
      <c r="QW27"/>
      <c r="QX27"/>
      <c r="QY27"/>
      <c r="QZ27"/>
      <c r="RA27"/>
      <c r="RB27"/>
      <c r="RC27"/>
      <c r="RD27"/>
      <c r="RE27"/>
      <c r="RF27"/>
      <c r="RG27"/>
      <c r="RH27"/>
      <c r="RI27"/>
      <c r="RJ27"/>
      <c r="RK27"/>
      <c r="RL27"/>
      <c r="RM27"/>
      <c r="RN27"/>
      <c r="RO27"/>
      <c r="RP27"/>
      <c r="RQ27"/>
      <c r="RR27"/>
      <c r="RS27"/>
      <c r="RT27"/>
      <c r="RU27"/>
      <c r="RV27"/>
      <c r="RW27"/>
      <c r="RX27"/>
      <c r="RY27"/>
      <c r="RZ27"/>
      <c r="SA27"/>
      <c r="SB27"/>
      <c r="SC27"/>
      <c r="SD27"/>
      <c r="SE27"/>
      <c r="SF27"/>
      <c r="SG27"/>
      <c r="SH27"/>
      <c r="SI27"/>
      <c r="SJ27"/>
      <c r="SK27"/>
      <c r="SL27"/>
      <c r="SM27"/>
      <c r="SN27"/>
      <c r="SO27"/>
      <c r="SP27"/>
      <c r="SQ27"/>
      <c r="SR27"/>
      <c r="SS27"/>
      <c r="ST27"/>
      <c r="SU27"/>
      <c r="SV27"/>
      <c r="SW27"/>
      <c r="SX27"/>
      <c r="SY27"/>
      <c r="SZ27"/>
      <c r="TA27"/>
      <c r="TB27"/>
      <c r="TC27"/>
      <c r="TD27"/>
      <c r="TE27"/>
      <c r="TF27"/>
      <c r="TG27"/>
      <c r="TH27"/>
      <c r="TI27"/>
      <c r="TJ27"/>
      <c r="TK27"/>
      <c r="TL27"/>
      <c r="TM27"/>
      <c r="TN27"/>
      <c r="TO27"/>
      <c r="TP27"/>
      <c r="TQ27"/>
      <c r="TR27"/>
      <c r="TS27"/>
      <c r="TT27"/>
      <c r="TU27"/>
      <c r="TV27"/>
      <c r="TW27"/>
      <c r="TX27"/>
      <c r="TY27"/>
      <c r="TZ27"/>
      <c r="UA27"/>
      <c r="UB27"/>
      <c r="UC27"/>
      <c r="UD27"/>
      <c r="UE27"/>
      <c r="UF27"/>
      <c r="UG27"/>
      <c r="UH27"/>
      <c r="UI27"/>
      <c r="UJ27"/>
      <c r="UK27"/>
      <c r="UL27"/>
      <c r="UM27"/>
      <c r="UN27"/>
      <c r="UO27"/>
      <c r="UP27"/>
      <c r="UQ27"/>
      <c r="UR27"/>
      <c r="US27"/>
      <c r="UT27"/>
      <c r="UU27"/>
      <c r="UV27"/>
      <c r="UW27"/>
      <c r="UX27"/>
      <c r="UY27"/>
      <c r="UZ27"/>
      <c r="VA27"/>
      <c r="VB27"/>
      <c r="VC27"/>
      <c r="VD27"/>
      <c r="VE27"/>
      <c r="VF27"/>
      <c r="VG27"/>
      <c r="VH27"/>
      <c r="VI27"/>
      <c r="VJ27"/>
      <c r="VK27"/>
      <c r="VL27"/>
      <c r="VM27"/>
      <c r="VN27"/>
      <c r="VO27"/>
      <c r="VP27"/>
      <c r="VQ27"/>
      <c r="VR27"/>
      <c r="VS27"/>
      <c r="VT27"/>
      <c r="VU27"/>
      <c r="VV27"/>
      <c r="VW27"/>
      <c r="VX27"/>
      <c r="VY27"/>
      <c r="VZ27"/>
      <c r="WA27"/>
      <c r="WB27"/>
      <c r="WC27"/>
      <c r="WD27"/>
      <c r="WE27"/>
      <c r="WF27"/>
      <c r="WG27"/>
      <c r="WH27"/>
      <c r="WI27"/>
      <c r="WJ27"/>
      <c r="WK27"/>
      <c r="WL27"/>
      <c r="WM27"/>
      <c r="WN27"/>
      <c r="WO27"/>
      <c r="WP27"/>
      <c r="WQ27"/>
      <c r="WR27"/>
      <c r="WS27"/>
      <c r="WT27"/>
      <c r="WU27"/>
      <c r="WV27"/>
      <c r="WW27"/>
      <c r="WX27"/>
      <c r="WY27"/>
      <c r="WZ27"/>
      <c r="XA27"/>
      <c r="XB27"/>
      <c r="XC27"/>
      <c r="XD27"/>
      <c r="XE27"/>
      <c r="XF27"/>
      <c r="XG27"/>
      <c r="XH27"/>
      <c r="XI27"/>
      <c r="XJ27"/>
      <c r="XK27"/>
      <c r="XL27"/>
      <c r="XM27"/>
      <c r="XN27"/>
      <c r="XO27"/>
      <c r="XP27"/>
      <c r="XQ27"/>
      <c r="XR27"/>
      <c r="XS27"/>
      <c r="XT27"/>
      <c r="XU27"/>
      <c r="XV27"/>
      <c r="XW27"/>
      <c r="XX27"/>
      <c r="XY27"/>
      <c r="XZ27"/>
      <c r="YA27"/>
      <c r="YB27"/>
      <c r="YC27"/>
      <c r="YD27"/>
      <c r="YE27"/>
      <c r="YF27"/>
      <c r="YG27"/>
      <c r="YH27"/>
      <c r="YI27"/>
      <c r="YJ27"/>
      <c r="YK27"/>
      <c r="YL27"/>
      <c r="YM27"/>
      <c r="YN27"/>
      <c r="YO27"/>
      <c r="YP27"/>
      <c r="YQ27"/>
      <c r="YR27"/>
      <c r="YS27"/>
      <c r="YT27"/>
      <c r="YU27"/>
      <c r="YV27"/>
      <c r="YW27"/>
      <c r="YX27"/>
      <c r="YY27"/>
      <c r="YZ27"/>
      <c r="ZA27"/>
      <c r="ZB27"/>
      <c r="ZC27"/>
      <c r="ZD27"/>
      <c r="ZE27"/>
      <c r="ZF27"/>
      <c r="ZG27"/>
      <c r="ZH27"/>
      <c r="ZI27"/>
      <c r="ZJ27"/>
      <c r="ZK27"/>
      <c r="ZL27"/>
      <c r="ZM27"/>
      <c r="ZN27"/>
      <c r="ZO27"/>
      <c r="ZP27"/>
      <c r="ZQ27"/>
      <c r="ZR27"/>
      <c r="ZS27"/>
      <c r="ZT27"/>
      <c r="ZU27"/>
      <c r="ZV27"/>
      <c r="ZW27"/>
      <c r="ZX27"/>
      <c r="ZY27"/>
      <c r="ZZ27"/>
      <c r="AAA27"/>
      <c r="AAB27"/>
      <c r="AAC27"/>
      <c r="AAD27"/>
      <c r="AAE27"/>
      <c r="AAF27"/>
      <c r="AAG27"/>
      <c r="AAH27"/>
      <c r="AAI27"/>
      <c r="AAJ27"/>
      <c r="AAK27"/>
      <c r="AAL27"/>
      <c r="AAM27"/>
      <c r="AAN27"/>
      <c r="AAO27"/>
      <c r="AAP27"/>
      <c r="AAQ27"/>
      <c r="AAR27"/>
      <c r="AAS27"/>
      <c r="AAT27"/>
      <c r="AAU27"/>
      <c r="AAV27"/>
      <c r="AAW27"/>
      <c r="AAX27"/>
      <c r="AAY27"/>
      <c r="AAZ27"/>
      <c r="ABA27"/>
      <c r="ABB27"/>
      <c r="ABC27"/>
      <c r="ABD27"/>
      <c r="ABE27"/>
      <c r="ABF27"/>
      <c r="ABG27"/>
      <c r="ABH27"/>
      <c r="ABI27"/>
      <c r="ABJ27"/>
      <c r="ABK27"/>
      <c r="ABL27"/>
      <c r="ABM27"/>
      <c r="ABN27"/>
      <c r="ABO27"/>
      <c r="ABP27"/>
      <c r="ABQ27"/>
      <c r="ABR27"/>
      <c r="ABS27"/>
      <c r="ABT27"/>
      <c r="ABU27"/>
      <c r="ABV27"/>
      <c r="ABW27"/>
      <c r="ABX27"/>
      <c r="ABY27"/>
      <c r="ABZ27"/>
      <c r="ACA27"/>
      <c r="ACB27"/>
      <c r="ACC27"/>
      <c r="ACD27"/>
      <c r="ACE27"/>
      <c r="ACF27"/>
      <c r="ACG27"/>
      <c r="ACH27"/>
      <c r="ACI27"/>
      <c r="ACJ27"/>
      <c r="ACK27"/>
      <c r="ACL27"/>
      <c r="ACM27"/>
      <c r="ACN27"/>
      <c r="ACO27"/>
      <c r="ACP27"/>
      <c r="ACQ27"/>
      <c r="ACR27"/>
      <c r="ACS27"/>
      <c r="ACT27"/>
      <c r="ACU27"/>
      <c r="ACV27"/>
      <c r="ACW27"/>
      <c r="ACX27"/>
      <c r="ACY27"/>
      <c r="ACZ27"/>
      <c r="ADA27"/>
      <c r="ADB27"/>
      <c r="ADC27"/>
      <c r="ADD27"/>
      <c r="ADE27"/>
      <c r="ADF27"/>
      <c r="ADG27"/>
      <c r="ADH27"/>
      <c r="ADI27"/>
      <c r="ADJ27"/>
      <c r="ADK27"/>
      <c r="ADL27"/>
      <c r="ADM27"/>
      <c r="ADN27"/>
      <c r="ADO27"/>
      <c r="ADP27"/>
      <c r="ADQ27"/>
      <c r="ADR27"/>
      <c r="ADS27"/>
      <c r="ADT27"/>
      <c r="ADU27"/>
      <c r="ADV27"/>
      <c r="ADW27"/>
      <c r="ADX27"/>
      <c r="ADY27"/>
      <c r="ADZ27"/>
      <c r="AEA27"/>
      <c r="AEB27"/>
      <c r="AEC27"/>
      <c r="AED27"/>
      <c r="AEE27"/>
      <c r="AEF27"/>
      <c r="AEG27"/>
      <c r="AEH27"/>
      <c r="AEI27"/>
      <c r="AEJ27"/>
      <c r="AEK27"/>
      <c r="AEL27"/>
      <c r="AEM27"/>
      <c r="AEN27"/>
      <c r="AEO27"/>
      <c r="AEP27"/>
      <c r="AEQ27"/>
      <c r="AER27"/>
      <c r="AES27"/>
      <c r="AET27"/>
      <c r="AEU27"/>
      <c r="AEV27"/>
      <c r="AEW27"/>
      <c r="AEX27"/>
      <c r="AEY27"/>
      <c r="AEZ27"/>
      <c r="AFA27"/>
      <c r="AFB27"/>
      <c r="AFC27"/>
      <c r="AFD27"/>
      <c r="AFE27"/>
      <c r="AFF27"/>
      <c r="AFG27"/>
      <c r="AFH27"/>
      <c r="AFI27"/>
      <c r="AFJ27"/>
      <c r="AFK27"/>
      <c r="AFL27"/>
      <c r="AFM27"/>
      <c r="AFN27"/>
      <c r="AFO27"/>
      <c r="AFP27"/>
      <c r="AFQ27"/>
      <c r="AFR27"/>
      <c r="AFS27"/>
      <c r="AFT27"/>
      <c r="AFU27"/>
      <c r="AFV27"/>
      <c r="AFW27"/>
      <c r="AFX27"/>
      <c r="AFY27"/>
      <c r="AFZ27"/>
      <c r="AGA27"/>
      <c r="AGB27"/>
      <c r="AGC27"/>
      <c r="AGD27"/>
      <c r="AGE27"/>
      <c r="AGF27"/>
      <c r="AGG27"/>
      <c r="AGH27"/>
      <c r="AGI27"/>
      <c r="AGJ27"/>
      <c r="AGK27"/>
      <c r="AGL27"/>
      <c r="AGM27"/>
      <c r="AGN27"/>
      <c r="AGO27"/>
      <c r="AGP27"/>
      <c r="AGQ27"/>
      <c r="AGR27"/>
      <c r="AGS27"/>
      <c r="AGT27"/>
      <c r="AGU27"/>
      <c r="AGV27"/>
      <c r="AGW27"/>
      <c r="AGX27"/>
      <c r="AGY27"/>
      <c r="AGZ27"/>
      <c r="AHA27"/>
      <c r="AHB27"/>
      <c r="AHC27"/>
      <c r="AHD27"/>
      <c r="AHE27"/>
      <c r="AHF27"/>
      <c r="AHG27"/>
      <c r="AHH27"/>
      <c r="AHI27"/>
      <c r="AHJ27"/>
      <c r="AHK27"/>
      <c r="AHL27"/>
      <c r="AHM27"/>
      <c r="AHN27"/>
      <c r="AHO27"/>
      <c r="AHP27"/>
      <c r="AHQ27"/>
      <c r="AHR27"/>
      <c r="AHS27"/>
      <c r="AHT27"/>
      <c r="AHU27"/>
      <c r="AHV27"/>
      <c r="AHW27"/>
      <c r="AHX27"/>
      <c r="AHY27"/>
      <c r="AHZ27"/>
      <c r="AIA27"/>
      <c r="AIB27"/>
      <c r="AIC27"/>
      <c r="AID27"/>
      <c r="AIE27"/>
      <c r="AIF27"/>
      <c r="AIG27"/>
      <c r="AIH27"/>
      <c r="AII27"/>
      <c r="AIJ27"/>
      <c r="AIK27"/>
      <c r="AIL27"/>
      <c r="AIM27"/>
      <c r="AIN27"/>
      <c r="AIO27"/>
      <c r="AIP27"/>
      <c r="AIQ27"/>
      <c r="AIR27"/>
      <c r="AIS27"/>
      <c r="AIT27"/>
      <c r="AIU27"/>
      <c r="AIV27"/>
      <c r="AIW27"/>
      <c r="AIX27"/>
      <c r="AIY27"/>
      <c r="AIZ27"/>
      <c r="AJA27"/>
      <c r="AJB27"/>
      <c r="AJC27"/>
      <c r="AJD27"/>
      <c r="AJE27"/>
      <c r="AJF27"/>
      <c r="AJG27"/>
      <c r="AJH27"/>
      <c r="AJI27"/>
      <c r="AJJ27"/>
      <c r="AJK27"/>
      <c r="AJL27"/>
      <c r="AJM27"/>
      <c r="AJN27"/>
      <c r="AJO27"/>
      <c r="AJP27"/>
      <c r="AJQ27"/>
      <c r="AJR27"/>
      <c r="AJS27"/>
      <c r="AJT27"/>
      <c r="AJU27"/>
      <c r="AJV27"/>
      <c r="AJW27"/>
      <c r="AJX27"/>
      <c r="AJY27"/>
      <c r="AJZ27"/>
      <c r="AKA27"/>
      <c r="AKB27"/>
      <c r="AKC27"/>
      <c r="AKD27"/>
      <c r="AKE27"/>
      <c r="AKF27"/>
      <c r="AKG27"/>
      <c r="AKH27"/>
      <c r="AKI27"/>
      <c r="AKJ27"/>
      <c r="AKK27"/>
      <c r="AKL27"/>
      <c r="AKM27"/>
      <c r="AKN27"/>
      <c r="AKO27"/>
      <c r="AKP27"/>
      <c r="AKQ27"/>
      <c r="AKR27"/>
      <c r="AKS27"/>
      <c r="AKT27"/>
      <c r="AKU27"/>
      <c r="AKV27"/>
      <c r="AKW27"/>
      <c r="AKX27"/>
      <c r="AKY27"/>
      <c r="AKZ27"/>
      <c r="ALA27"/>
      <c r="ALB27"/>
      <c r="ALC27"/>
      <c r="ALD27"/>
      <c r="ALE27"/>
      <c r="ALF27"/>
      <c r="ALG27"/>
      <c r="ALH27"/>
      <c r="ALI27"/>
      <c r="ALJ27"/>
      <c r="ALK27"/>
      <c r="ALL27"/>
      <c r="ALM27"/>
      <c r="ALN27"/>
      <c r="ALO27"/>
      <c r="ALP27"/>
      <c r="ALQ27"/>
      <c r="ALR27"/>
      <c r="ALS27"/>
      <c r="ALT27"/>
      <c r="ALU27"/>
      <c r="ALV27"/>
      <c r="ALW27"/>
      <c r="ALX27"/>
      <c r="ALY27"/>
      <c r="ALZ27"/>
      <c r="AMA27"/>
      <c r="AMB27"/>
      <c r="AMC27"/>
      <c r="AMD27"/>
      <c r="AME27"/>
      <c r="AMF27"/>
      <c r="AMG27"/>
      <c r="AMH27"/>
      <c r="AMI27"/>
      <c r="AMJ27"/>
    </row>
    <row r="28" spans="1:1024" ht="12.75" customHeight="1" x14ac:dyDescent="0.25">
      <c r="A28" s="288" t="s">
        <v>208</v>
      </c>
      <c r="B28" s="288" t="s">
        <v>209</v>
      </c>
      <c r="C28" s="288" t="s">
        <v>104</v>
      </c>
      <c r="D28" s="279" t="s">
        <v>79</v>
      </c>
      <c r="E28" s="288" t="s">
        <v>105</v>
      </c>
      <c r="F28" s="288" t="s">
        <v>115</v>
      </c>
      <c r="G28" s="288" t="s">
        <v>210</v>
      </c>
      <c r="H28" s="288" t="s">
        <v>211</v>
      </c>
      <c r="I28" s="288" t="s">
        <v>212</v>
      </c>
      <c r="J28" s="288" t="s">
        <v>19</v>
      </c>
      <c r="K28" s="28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  <c r="IW28"/>
      <c r="IX28"/>
      <c r="IY28"/>
      <c r="IZ28"/>
      <c r="JA28"/>
      <c r="JB28"/>
      <c r="JC28"/>
      <c r="JD28"/>
      <c r="JE28"/>
      <c r="JF28"/>
      <c r="JG28"/>
      <c r="JH28"/>
      <c r="JI28"/>
      <c r="JJ28"/>
      <c r="JK28"/>
      <c r="JL28"/>
      <c r="JM28"/>
      <c r="JN28"/>
      <c r="JO28"/>
      <c r="JP28"/>
      <c r="JQ28"/>
      <c r="JR28"/>
      <c r="JS28"/>
      <c r="JT28"/>
      <c r="JU28"/>
      <c r="JV28"/>
      <c r="JW28"/>
      <c r="JX28"/>
      <c r="JY28"/>
      <c r="JZ28"/>
      <c r="KA28"/>
      <c r="KB28"/>
      <c r="KC28"/>
      <c r="KD28"/>
      <c r="KE28"/>
      <c r="KF28"/>
      <c r="KG28"/>
      <c r="KH28"/>
      <c r="KI28"/>
      <c r="KJ28"/>
      <c r="KK28"/>
      <c r="KL28"/>
      <c r="KM28"/>
      <c r="KN28"/>
      <c r="KO28"/>
      <c r="KP28"/>
      <c r="KQ28"/>
      <c r="KR28"/>
      <c r="KS28"/>
      <c r="KT28"/>
      <c r="KU28"/>
      <c r="KV28"/>
      <c r="KW28"/>
      <c r="KX28"/>
      <c r="KY28"/>
      <c r="KZ28"/>
      <c r="LA28"/>
      <c r="LB28"/>
      <c r="LC28"/>
      <c r="LD28"/>
      <c r="LE28"/>
      <c r="LF28"/>
      <c r="LG28"/>
      <c r="LH28"/>
      <c r="LI28"/>
      <c r="LJ28"/>
      <c r="LK28"/>
      <c r="LL28"/>
      <c r="LM28"/>
      <c r="LN28"/>
      <c r="LO28"/>
      <c r="LP28"/>
      <c r="LQ28"/>
      <c r="LR28"/>
      <c r="LS28"/>
      <c r="LT28"/>
      <c r="LU28"/>
      <c r="LV28"/>
      <c r="LW28"/>
      <c r="LX28"/>
      <c r="LY28"/>
      <c r="LZ28"/>
      <c r="MA28"/>
      <c r="MB28"/>
      <c r="MC28"/>
      <c r="MD28"/>
      <c r="ME28"/>
      <c r="MF28"/>
      <c r="MG28"/>
      <c r="MH28"/>
      <c r="MI28"/>
      <c r="MJ28"/>
      <c r="MK28"/>
      <c r="ML28"/>
      <c r="MM28"/>
      <c r="MN28"/>
      <c r="MO28"/>
      <c r="MP28"/>
      <c r="MQ28"/>
      <c r="MR28"/>
      <c r="MS28"/>
      <c r="MT28"/>
      <c r="MU28"/>
      <c r="MV28"/>
      <c r="MW28"/>
      <c r="MX28"/>
      <c r="MY28"/>
      <c r="MZ28"/>
      <c r="NA28"/>
      <c r="NB28"/>
      <c r="NC28"/>
      <c r="ND28"/>
      <c r="NE28"/>
      <c r="NF28"/>
      <c r="NG28"/>
      <c r="NH28"/>
      <c r="NI28"/>
      <c r="NJ28"/>
      <c r="NK28"/>
      <c r="NL28"/>
      <c r="NM28"/>
      <c r="NN28"/>
      <c r="NO28"/>
      <c r="NP28"/>
      <c r="NQ28"/>
      <c r="NR28"/>
      <c r="NS28"/>
      <c r="NT28"/>
      <c r="NU28"/>
      <c r="NV28"/>
      <c r="NW28"/>
      <c r="NX28"/>
      <c r="NY28"/>
      <c r="NZ28"/>
      <c r="OA28"/>
      <c r="OB28"/>
      <c r="OC28"/>
      <c r="OD28"/>
      <c r="OE28"/>
      <c r="OF28"/>
      <c r="OG28"/>
      <c r="OH28"/>
      <c r="OI28"/>
      <c r="OJ28"/>
      <c r="OK28"/>
      <c r="OL28"/>
      <c r="OM28"/>
      <c r="ON28"/>
      <c r="OO28"/>
      <c r="OP28"/>
      <c r="OQ28"/>
      <c r="OR28"/>
      <c r="OS28"/>
      <c r="OT28"/>
      <c r="OU28"/>
      <c r="OV28"/>
      <c r="OW28"/>
      <c r="OX28"/>
      <c r="OY28"/>
      <c r="OZ28"/>
      <c r="PA28"/>
      <c r="PB28"/>
      <c r="PC28"/>
      <c r="PD28"/>
      <c r="PE28"/>
      <c r="PF28"/>
      <c r="PG28"/>
      <c r="PH28"/>
      <c r="PI28"/>
      <c r="PJ28"/>
      <c r="PK28"/>
      <c r="PL28"/>
      <c r="PM28"/>
      <c r="PN28"/>
      <c r="PO28"/>
      <c r="PP28"/>
      <c r="PQ28"/>
      <c r="PR28"/>
      <c r="PS28"/>
      <c r="PT28"/>
      <c r="PU28"/>
      <c r="PV28"/>
      <c r="PW28"/>
      <c r="PX28"/>
      <c r="PY28"/>
      <c r="PZ28"/>
      <c r="QA28"/>
      <c r="QB28"/>
      <c r="QC28"/>
      <c r="QD28"/>
      <c r="QE28"/>
      <c r="QF28"/>
      <c r="QG28"/>
      <c r="QH28"/>
      <c r="QI28"/>
      <c r="QJ28"/>
      <c r="QK28"/>
      <c r="QL28"/>
      <c r="QM28"/>
      <c r="QN28"/>
      <c r="QO28"/>
      <c r="QP28"/>
      <c r="QQ28"/>
      <c r="QR28"/>
      <c r="QS28"/>
      <c r="QT28"/>
      <c r="QU28"/>
      <c r="QV28"/>
      <c r="QW28"/>
      <c r="QX28"/>
      <c r="QY28"/>
      <c r="QZ28"/>
      <c r="RA28"/>
      <c r="RB28"/>
      <c r="RC28"/>
      <c r="RD28"/>
      <c r="RE28"/>
      <c r="RF28"/>
      <c r="RG28"/>
      <c r="RH28"/>
      <c r="RI28"/>
      <c r="RJ28"/>
      <c r="RK28"/>
      <c r="RL28"/>
      <c r="RM28"/>
      <c r="RN28"/>
      <c r="RO28"/>
      <c r="RP28"/>
      <c r="RQ28"/>
      <c r="RR28"/>
      <c r="RS28"/>
      <c r="RT28"/>
      <c r="RU28"/>
      <c r="RV28"/>
      <c r="RW28"/>
      <c r="RX28"/>
      <c r="RY28"/>
      <c r="RZ28"/>
      <c r="SA28"/>
      <c r="SB28"/>
      <c r="SC28"/>
      <c r="SD28"/>
      <c r="SE28"/>
      <c r="SF28"/>
      <c r="SG28"/>
      <c r="SH28"/>
      <c r="SI28"/>
      <c r="SJ28"/>
      <c r="SK28"/>
      <c r="SL28"/>
      <c r="SM28"/>
      <c r="SN28"/>
      <c r="SO28"/>
      <c r="SP28"/>
      <c r="SQ28"/>
      <c r="SR28"/>
      <c r="SS28"/>
      <c r="ST28"/>
      <c r="SU28"/>
      <c r="SV28"/>
      <c r="SW28"/>
      <c r="SX28"/>
      <c r="SY28"/>
      <c r="SZ28"/>
      <c r="TA28"/>
      <c r="TB28"/>
      <c r="TC28"/>
      <c r="TD28"/>
      <c r="TE28"/>
      <c r="TF28"/>
      <c r="TG28"/>
      <c r="TH28"/>
      <c r="TI28"/>
      <c r="TJ28"/>
      <c r="TK28"/>
      <c r="TL28"/>
      <c r="TM28"/>
      <c r="TN28"/>
      <c r="TO28"/>
      <c r="TP28"/>
      <c r="TQ28"/>
      <c r="TR28"/>
      <c r="TS28"/>
      <c r="TT28"/>
      <c r="TU28"/>
      <c r="TV28"/>
      <c r="TW28"/>
      <c r="TX28"/>
      <c r="TY28"/>
      <c r="TZ28"/>
      <c r="UA28"/>
      <c r="UB28"/>
      <c r="UC28"/>
      <c r="UD28"/>
      <c r="UE28"/>
      <c r="UF28"/>
      <c r="UG28"/>
      <c r="UH28"/>
      <c r="UI28"/>
      <c r="UJ28"/>
      <c r="UK28"/>
      <c r="UL28"/>
      <c r="UM28"/>
      <c r="UN28"/>
      <c r="UO28"/>
      <c r="UP28"/>
      <c r="UQ28"/>
      <c r="UR28"/>
      <c r="US28"/>
      <c r="UT28"/>
      <c r="UU28"/>
      <c r="UV28"/>
      <c r="UW28"/>
      <c r="UX28"/>
      <c r="UY28"/>
      <c r="UZ28"/>
      <c r="VA28"/>
      <c r="VB28"/>
      <c r="VC28"/>
      <c r="VD28"/>
      <c r="VE28"/>
      <c r="VF28"/>
      <c r="VG28"/>
      <c r="VH28"/>
      <c r="VI28"/>
      <c r="VJ28"/>
      <c r="VK28"/>
      <c r="VL28"/>
      <c r="VM28"/>
      <c r="VN28"/>
      <c r="VO28"/>
      <c r="VP28"/>
      <c r="VQ28"/>
      <c r="VR28"/>
      <c r="VS28"/>
      <c r="VT28"/>
      <c r="VU28"/>
      <c r="VV28"/>
      <c r="VW28"/>
      <c r="VX28"/>
      <c r="VY28"/>
      <c r="VZ28"/>
      <c r="WA28"/>
      <c r="WB28"/>
      <c r="WC28"/>
      <c r="WD28"/>
      <c r="WE28"/>
      <c r="WF28"/>
      <c r="WG28"/>
      <c r="WH28"/>
      <c r="WI28"/>
      <c r="WJ28"/>
      <c r="WK28"/>
      <c r="WL28"/>
      <c r="WM28"/>
      <c r="WN28"/>
      <c r="WO28"/>
      <c r="WP28"/>
      <c r="WQ28"/>
      <c r="WR28"/>
      <c r="WS28"/>
      <c r="WT28"/>
      <c r="WU28"/>
      <c r="WV28"/>
      <c r="WW28"/>
      <c r="WX28"/>
      <c r="WY28"/>
      <c r="WZ28"/>
      <c r="XA28"/>
      <c r="XB28"/>
      <c r="XC28"/>
      <c r="XD28"/>
      <c r="XE28"/>
      <c r="XF28"/>
      <c r="XG28"/>
      <c r="XH28"/>
      <c r="XI28"/>
      <c r="XJ28"/>
      <c r="XK28"/>
      <c r="XL28"/>
      <c r="XM28"/>
      <c r="XN28"/>
      <c r="XO28"/>
      <c r="XP28"/>
      <c r="XQ28"/>
      <c r="XR28"/>
      <c r="XS28"/>
      <c r="XT28"/>
      <c r="XU28"/>
      <c r="XV28"/>
      <c r="XW28"/>
      <c r="XX28"/>
      <c r="XY28"/>
      <c r="XZ28"/>
      <c r="YA28"/>
      <c r="YB28"/>
      <c r="YC28"/>
      <c r="YD28"/>
      <c r="YE28"/>
      <c r="YF28"/>
      <c r="YG28"/>
      <c r="YH28"/>
      <c r="YI28"/>
      <c r="YJ28"/>
      <c r="YK28"/>
      <c r="YL28"/>
      <c r="YM28"/>
      <c r="YN28"/>
      <c r="YO28"/>
      <c r="YP28"/>
      <c r="YQ28"/>
      <c r="YR28"/>
      <c r="YS28"/>
      <c r="YT28"/>
      <c r="YU28"/>
      <c r="YV28"/>
      <c r="YW28"/>
      <c r="YX28"/>
      <c r="YY28"/>
      <c r="YZ28"/>
      <c r="ZA28"/>
      <c r="ZB28"/>
      <c r="ZC28"/>
      <c r="ZD28"/>
      <c r="ZE28"/>
      <c r="ZF28"/>
      <c r="ZG28"/>
      <c r="ZH28"/>
      <c r="ZI28"/>
      <c r="ZJ28"/>
      <c r="ZK28"/>
      <c r="ZL28"/>
      <c r="ZM28"/>
      <c r="ZN28"/>
      <c r="ZO28"/>
      <c r="ZP28"/>
      <c r="ZQ28"/>
      <c r="ZR28"/>
      <c r="ZS28"/>
      <c r="ZT28"/>
      <c r="ZU28"/>
      <c r="ZV28"/>
      <c r="ZW28"/>
      <c r="ZX28"/>
      <c r="ZY28"/>
      <c r="ZZ28"/>
      <c r="AAA28"/>
      <c r="AAB28"/>
      <c r="AAC28"/>
      <c r="AAD28"/>
      <c r="AAE28"/>
      <c r="AAF28"/>
      <c r="AAG28"/>
      <c r="AAH28"/>
      <c r="AAI28"/>
      <c r="AAJ28"/>
      <c r="AAK28"/>
      <c r="AAL28"/>
      <c r="AAM28"/>
      <c r="AAN28"/>
      <c r="AAO28"/>
      <c r="AAP28"/>
      <c r="AAQ28"/>
      <c r="AAR28"/>
      <c r="AAS28"/>
      <c r="AAT28"/>
      <c r="AAU28"/>
      <c r="AAV28"/>
      <c r="AAW28"/>
      <c r="AAX28"/>
      <c r="AAY28"/>
      <c r="AAZ28"/>
      <c r="ABA28"/>
      <c r="ABB28"/>
      <c r="ABC28"/>
      <c r="ABD28"/>
      <c r="ABE28"/>
      <c r="ABF28"/>
      <c r="ABG28"/>
      <c r="ABH28"/>
      <c r="ABI28"/>
      <c r="ABJ28"/>
      <c r="ABK28"/>
      <c r="ABL28"/>
      <c r="ABM28"/>
      <c r="ABN28"/>
      <c r="ABO28"/>
      <c r="ABP28"/>
      <c r="ABQ28"/>
      <c r="ABR28"/>
      <c r="ABS28"/>
      <c r="ABT28"/>
      <c r="ABU28"/>
      <c r="ABV28"/>
      <c r="ABW28"/>
      <c r="ABX28"/>
      <c r="ABY28"/>
      <c r="ABZ28"/>
      <c r="ACA28"/>
      <c r="ACB28"/>
      <c r="ACC28"/>
      <c r="ACD28"/>
      <c r="ACE28"/>
      <c r="ACF28"/>
      <c r="ACG28"/>
      <c r="ACH28"/>
      <c r="ACI28"/>
      <c r="ACJ28"/>
      <c r="ACK28"/>
      <c r="ACL28"/>
      <c r="ACM28"/>
      <c r="ACN28"/>
      <c r="ACO28"/>
      <c r="ACP28"/>
      <c r="ACQ28"/>
      <c r="ACR28"/>
      <c r="ACS28"/>
      <c r="ACT28"/>
      <c r="ACU28"/>
      <c r="ACV28"/>
      <c r="ACW28"/>
      <c r="ACX28"/>
      <c r="ACY28"/>
      <c r="ACZ28"/>
      <c r="ADA28"/>
      <c r="ADB28"/>
      <c r="ADC28"/>
      <c r="ADD28"/>
      <c r="ADE28"/>
      <c r="ADF28"/>
      <c r="ADG28"/>
      <c r="ADH28"/>
      <c r="ADI28"/>
      <c r="ADJ28"/>
      <c r="ADK28"/>
      <c r="ADL28"/>
      <c r="ADM28"/>
      <c r="ADN28"/>
      <c r="ADO28"/>
      <c r="ADP28"/>
      <c r="ADQ28"/>
      <c r="ADR28"/>
      <c r="ADS28"/>
      <c r="ADT28"/>
      <c r="ADU28"/>
      <c r="ADV28"/>
      <c r="ADW28"/>
      <c r="ADX28"/>
      <c r="ADY28"/>
      <c r="ADZ28"/>
      <c r="AEA28"/>
      <c r="AEB28"/>
      <c r="AEC28"/>
      <c r="AED28"/>
      <c r="AEE28"/>
      <c r="AEF28"/>
      <c r="AEG28"/>
      <c r="AEH28"/>
      <c r="AEI28"/>
      <c r="AEJ28"/>
      <c r="AEK28"/>
      <c r="AEL28"/>
      <c r="AEM28"/>
      <c r="AEN28"/>
      <c r="AEO28"/>
      <c r="AEP28"/>
      <c r="AEQ28"/>
      <c r="AER28"/>
      <c r="AES28"/>
      <c r="AET28"/>
      <c r="AEU28"/>
      <c r="AEV28"/>
      <c r="AEW28"/>
      <c r="AEX28"/>
      <c r="AEY28"/>
      <c r="AEZ28"/>
      <c r="AFA28"/>
      <c r="AFB28"/>
      <c r="AFC28"/>
      <c r="AFD28"/>
      <c r="AFE28"/>
      <c r="AFF28"/>
      <c r="AFG28"/>
      <c r="AFH28"/>
      <c r="AFI28"/>
      <c r="AFJ28"/>
      <c r="AFK28"/>
      <c r="AFL28"/>
      <c r="AFM28"/>
      <c r="AFN28"/>
      <c r="AFO28"/>
      <c r="AFP28"/>
      <c r="AFQ28"/>
      <c r="AFR28"/>
      <c r="AFS28"/>
      <c r="AFT28"/>
      <c r="AFU28"/>
      <c r="AFV28"/>
      <c r="AFW28"/>
      <c r="AFX28"/>
      <c r="AFY28"/>
      <c r="AFZ28"/>
      <c r="AGA28"/>
      <c r="AGB28"/>
      <c r="AGC28"/>
      <c r="AGD28"/>
      <c r="AGE28"/>
      <c r="AGF28"/>
      <c r="AGG28"/>
      <c r="AGH28"/>
      <c r="AGI28"/>
      <c r="AGJ28"/>
      <c r="AGK28"/>
      <c r="AGL28"/>
      <c r="AGM28"/>
      <c r="AGN28"/>
      <c r="AGO28"/>
      <c r="AGP28"/>
      <c r="AGQ28"/>
      <c r="AGR28"/>
      <c r="AGS28"/>
      <c r="AGT28"/>
      <c r="AGU28"/>
      <c r="AGV28"/>
      <c r="AGW28"/>
      <c r="AGX28"/>
      <c r="AGY28"/>
      <c r="AGZ28"/>
      <c r="AHA28"/>
      <c r="AHB28"/>
      <c r="AHC28"/>
      <c r="AHD28"/>
      <c r="AHE28"/>
      <c r="AHF28"/>
      <c r="AHG28"/>
      <c r="AHH28"/>
      <c r="AHI28"/>
      <c r="AHJ28"/>
      <c r="AHK28"/>
      <c r="AHL28"/>
      <c r="AHM28"/>
      <c r="AHN28"/>
      <c r="AHO28"/>
      <c r="AHP28"/>
      <c r="AHQ28"/>
      <c r="AHR28"/>
      <c r="AHS28"/>
      <c r="AHT28"/>
      <c r="AHU28"/>
      <c r="AHV28"/>
      <c r="AHW28"/>
      <c r="AHX28"/>
      <c r="AHY28"/>
      <c r="AHZ28"/>
      <c r="AIA28"/>
      <c r="AIB28"/>
      <c r="AIC28"/>
      <c r="AID28"/>
      <c r="AIE28"/>
      <c r="AIF28"/>
      <c r="AIG28"/>
      <c r="AIH28"/>
      <c r="AII28"/>
      <c r="AIJ28"/>
      <c r="AIK28"/>
      <c r="AIL28"/>
      <c r="AIM28"/>
      <c r="AIN28"/>
      <c r="AIO28"/>
      <c r="AIP28"/>
      <c r="AIQ28"/>
      <c r="AIR28"/>
      <c r="AIS28"/>
      <c r="AIT28"/>
      <c r="AIU28"/>
      <c r="AIV28"/>
      <c r="AIW28"/>
      <c r="AIX28"/>
      <c r="AIY28"/>
      <c r="AIZ28"/>
      <c r="AJA28"/>
      <c r="AJB28"/>
      <c r="AJC28"/>
      <c r="AJD28"/>
      <c r="AJE28"/>
      <c r="AJF28"/>
      <c r="AJG28"/>
      <c r="AJH28"/>
      <c r="AJI28"/>
      <c r="AJJ28"/>
      <c r="AJK28"/>
      <c r="AJL28"/>
      <c r="AJM28"/>
      <c r="AJN28"/>
      <c r="AJO28"/>
      <c r="AJP28"/>
      <c r="AJQ28"/>
      <c r="AJR28"/>
      <c r="AJS28"/>
      <c r="AJT28"/>
      <c r="AJU28"/>
      <c r="AJV28"/>
      <c r="AJW28"/>
      <c r="AJX28"/>
      <c r="AJY28"/>
      <c r="AJZ28"/>
      <c r="AKA28"/>
      <c r="AKB28"/>
      <c r="AKC28"/>
      <c r="AKD28"/>
      <c r="AKE28"/>
      <c r="AKF28"/>
      <c r="AKG28"/>
      <c r="AKH28"/>
      <c r="AKI28"/>
      <c r="AKJ28"/>
      <c r="AKK28"/>
      <c r="AKL28"/>
      <c r="AKM28"/>
      <c r="AKN28"/>
      <c r="AKO28"/>
      <c r="AKP28"/>
      <c r="AKQ28"/>
      <c r="AKR28"/>
      <c r="AKS28"/>
      <c r="AKT28"/>
      <c r="AKU28"/>
      <c r="AKV28"/>
      <c r="AKW28"/>
      <c r="AKX28"/>
      <c r="AKY28"/>
      <c r="AKZ28"/>
      <c r="ALA28"/>
      <c r="ALB28"/>
      <c r="ALC28"/>
      <c r="ALD28"/>
      <c r="ALE28"/>
      <c r="ALF28"/>
      <c r="ALG28"/>
      <c r="ALH28"/>
      <c r="ALI28"/>
      <c r="ALJ28"/>
      <c r="ALK28"/>
      <c r="ALL28"/>
      <c r="ALM28"/>
      <c r="ALN28"/>
      <c r="ALO28"/>
      <c r="ALP28"/>
      <c r="ALQ28"/>
      <c r="ALR28"/>
      <c r="ALS28"/>
      <c r="ALT28"/>
      <c r="ALU28"/>
      <c r="ALV28"/>
      <c r="ALW28"/>
      <c r="ALX28"/>
      <c r="ALY28"/>
      <c r="ALZ28"/>
      <c r="AMA28"/>
      <c r="AMB28"/>
      <c r="AMC28"/>
      <c r="AMD28"/>
      <c r="AME28"/>
      <c r="AMF28"/>
      <c r="AMG28"/>
      <c r="AMH28"/>
      <c r="AMI28"/>
      <c r="AMJ28"/>
    </row>
    <row r="29" spans="1:1024" ht="12.75" customHeight="1" x14ac:dyDescent="0.25">
      <c r="A29" s="285" t="s">
        <v>218</v>
      </c>
      <c r="B29" s="285" t="s">
        <v>219</v>
      </c>
      <c r="C29" s="186" t="s">
        <v>220</v>
      </c>
      <c r="D29" s="286" t="s">
        <v>79</v>
      </c>
      <c r="E29" s="186" t="s">
        <v>221</v>
      </c>
      <c r="F29" s="285" t="s">
        <v>44</v>
      </c>
      <c r="G29" s="186">
        <v>23</v>
      </c>
      <c r="H29" s="186" t="s">
        <v>222</v>
      </c>
      <c r="I29" s="287" t="str">
        <f>HYPERLINK("mailto:rafaellevernet@orange.fr","rafaellevernet@orange.fr")</f>
        <v>rafaellevernet@orange.fr</v>
      </c>
      <c r="J29" s="186" t="s">
        <v>19</v>
      </c>
      <c r="K29" s="186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  <c r="IW29"/>
      <c r="IX29"/>
      <c r="IY29"/>
      <c r="IZ29"/>
      <c r="JA29"/>
      <c r="JB29"/>
      <c r="JC29"/>
      <c r="JD29"/>
      <c r="JE29"/>
      <c r="JF29"/>
      <c r="JG29"/>
      <c r="JH29"/>
      <c r="JI29"/>
      <c r="JJ29"/>
      <c r="JK29"/>
      <c r="JL29"/>
      <c r="JM29"/>
      <c r="JN29"/>
      <c r="JO29"/>
      <c r="JP29"/>
      <c r="JQ29"/>
      <c r="JR29"/>
      <c r="JS29"/>
      <c r="JT29"/>
      <c r="JU29"/>
      <c r="JV29"/>
      <c r="JW29"/>
      <c r="JX29"/>
      <c r="JY29"/>
      <c r="JZ29"/>
      <c r="KA29"/>
      <c r="KB29"/>
      <c r="KC29"/>
      <c r="KD29"/>
      <c r="KE29"/>
      <c r="KF29"/>
      <c r="KG29"/>
      <c r="KH29"/>
      <c r="KI29"/>
      <c r="KJ29"/>
      <c r="KK29"/>
      <c r="KL29"/>
      <c r="KM29"/>
      <c r="KN29"/>
      <c r="KO29"/>
      <c r="KP29"/>
      <c r="KQ29"/>
      <c r="KR29"/>
      <c r="KS29"/>
      <c r="KT29"/>
      <c r="KU29"/>
      <c r="KV29"/>
      <c r="KW29"/>
      <c r="KX29"/>
      <c r="KY29"/>
      <c r="KZ29"/>
      <c r="LA29"/>
      <c r="LB29"/>
      <c r="LC29"/>
      <c r="LD29"/>
      <c r="LE29"/>
      <c r="LF29"/>
      <c r="LG29"/>
      <c r="LH29"/>
      <c r="LI29"/>
      <c r="LJ29"/>
      <c r="LK29"/>
      <c r="LL29"/>
      <c r="LM29"/>
      <c r="LN29"/>
      <c r="LO29"/>
      <c r="LP29"/>
      <c r="LQ29"/>
      <c r="LR29"/>
      <c r="LS29"/>
      <c r="LT29"/>
      <c r="LU29"/>
      <c r="LV29"/>
      <c r="LW29"/>
      <c r="LX29"/>
      <c r="LY29"/>
      <c r="LZ29"/>
      <c r="MA29"/>
      <c r="MB29"/>
      <c r="MC29"/>
      <c r="MD29"/>
      <c r="ME29"/>
      <c r="MF29"/>
      <c r="MG29"/>
      <c r="MH29"/>
      <c r="MI29"/>
      <c r="MJ29"/>
      <c r="MK29"/>
      <c r="ML29"/>
      <c r="MM29"/>
      <c r="MN29"/>
      <c r="MO29"/>
      <c r="MP29"/>
      <c r="MQ29"/>
      <c r="MR29"/>
      <c r="MS29"/>
      <c r="MT29"/>
      <c r="MU29"/>
      <c r="MV29"/>
      <c r="MW29"/>
      <c r="MX29"/>
      <c r="MY29"/>
      <c r="MZ29"/>
      <c r="NA29"/>
      <c r="NB29"/>
      <c r="NC29"/>
      <c r="ND29"/>
      <c r="NE29"/>
      <c r="NF29"/>
      <c r="NG29"/>
      <c r="NH29"/>
      <c r="NI29"/>
      <c r="NJ29"/>
      <c r="NK29"/>
      <c r="NL29"/>
      <c r="NM29"/>
      <c r="NN29"/>
      <c r="NO29"/>
      <c r="NP29"/>
      <c r="NQ29"/>
      <c r="NR29"/>
      <c r="NS29"/>
      <c r="NT29"/>
      <c r="NU29"/>
      <c r="NV29"/>
      <c r="NW29"/>
      <c r="NX29"/>
      <c r="NY29"/>
      <c r="NZ29"/>
      <c r="OA29"/>
      <c r="OB29"/>
      <c r="OC29"/>
      <c r="OD29"/>
      <c r="OE29"/>
      <c r="OF29"/>
      <c r="OG29"/>
      <c r="OH29"/>
      <c r="OI29"/>
      <c r="OJ29"/>
      <c r="OK29"/>
      <c r="OL29"/>
      <c r="OM29"/>
      <c r="ON29"/>
      <c r="OO29"/>
      <c r="OP29"/>
      <c r="OQ29"/>
      <c r="OR29"/>
      <c r="OS29"/>
      <c r="OT29"/>
      <c r="OU29"/>
      <c r="OV29"/>
      <c r="OW29"/>
      <c r="OX29"/>
      <c r="OY29"/>
      <c r="OZ29"/>
      <c r="PA29"/>
      <c r="PB29"/>
      <c r="PC29"/>
      <c r="PD29"/>
      <c r="PE29"/>
      <c r="PF29"/>
      <c r="PG29"/>
      <c r="PH29"/>
      <c r="PI29"/>
      <c r="PJ29"/>
      <c r="PK29"/>
      <c r="PL29"/>
      <c r="PM29"/>
      <c r="PN29"/>
      <c r="PO29"/>
      <c r="PP29"/>
      <c r="PQ29"/>
      <c r="PR29"/>
      <c r="PS29"/>
      <c r="PT29"/>
      <c r="PU29"/>
      <c r="PV29"/>
      <c r="PW29"/>
      <c r="PX29"/>
      <c r="PY29"/>
      <c r="PZ29"/>
      <c r="QA29"/>
      <c r="QB29"/>
      <c r="QC29"/>
      <c r="QD29"/>
      <c r="QE29"/>
      <c r="QF29"/>
      <c r="QG29"/>
      <c r="QH29"/>
      <c r="QI29"/>
      <c r="QJ29"/>
      <c r="QK29"/>
      <c r="QL29"/>
      <c r="QM29"/>
      <c r="QN29"/>
      <c r="QO29"/>
      <c r="QP29"/>
      <c r="QQ29"/>
      <c r="QR29"/>
      <c r="QS29"/>
      <c r="QT29"/>
      <c r="QU29"/>
      <c r="QV29"/>
      <c r="QW29"/>
      <c r="QX29"/>
      <c r="QY29"/>
      <c r="QZ29"/>
      <c r="RA29"/>
      <c r="RB29"/>
      <c r="RC29"/>
      <c r="RD29"/>
      <c r="RE29"/>
      <c r="RF29"/>
      <c r="RG29"/>
      <c r="RH29"/>
      <c r="RI29"/>
      <c r="RJ29"/>
      <c r="RK29"/>
      <c r="RL29"/>
      <c r="RM29"/>
      <c r="RN29"/>
      <c r="RO29"/>
      <c r="RP29"/>
      <c r="RQ29"/>
      <c r="RR29"/>
      <c r="RS29"/>
      <c r="RT29"/>
      <c r="RU29"/>
      <c r="RV29"/>
      <c r="RW29"/>
      <c r="RX29"/>
      <c r="RY29"/>
      <c r="RZ29"/>
      <c r="SA29"/>
      <c r="SB29"/>
      <c r="SC29"/>
      <c r="SD29"/>
      <c r="SE29"/>
      <c r="SF29"/>
      <c r="SG29"/>
      <c r="SH29"/>
      <c r="SI29"/>
      <c r="SJ29"/>
      <c r="SK29"/>
      <c r="SL29"/>
      <c r="SM29"/>
      <c r="SN29"/>
      <c r="SO29"/>
      <c r="SP29"/>
      <c r="SQ29"/>
      <c r="SR29"/>
      <c r="SS29"/>
      <c r="ST29"/>
      <c r="SU29"/>
      <c r="SV29"/>
      <c r="SW29"/>
      <c r="SX29"/>
      <c r="SY29"/>
      <c r="SZ29"/>
      <c r="TA29"/>
      <c r="TB29"/>
      <c r="TC29"/>
      <c r="TD29"/>
      <c r="TE29"/>
      <c r="TF29"/>
      <c r="TG29"/>
      <c r="TH29"/>
      <c r="TI29"/>
      <c r="TJ29"/>
      <c r="TK29"/>
      <c r="TL29"/>
      <c r="TM29"/>
      <c r="TN29"/>
      <c r="TO29"/>
      <c r="TP29"/>
      <c r="TQ29"/>
      <c r="TR29"/>
      <c r="TS29"/>
      <c r="TT29"/>
      <c r="TU29"/>
      <c r="TV29"/>
      <c r="TW29"/>
      <c r="TX29"/>
      <c r="TY29"/>
      <c r="TZ29"/>
      <c r="UA29"/>
      <c r="UB29"/>
      <c r="UC29"/>
      <c r="UD29"/>
      <c r="UE29"/>
      <c r="UF29"/>
      <c r="UG29"/>
      <c r="UH29"/>
      <c r="UI29"/>
      <c r="UJ29"/>
      <c r="UK29"/>
      <c r="UL29"/>
      <c r="UM29"/>
      <c r="UN29"/>
      <c r="UO29"/>
      <c r="UP29"/>
      <c r="UQ29"/>
      <c r="UR29"/>
      <c r="US29"/>
      <c r="UT29"/>
      <c r="UU29"/>
      <c r="UV29"/>
      <c r="UW29"/>
      <c r="UX29"/>
      <c r="UY29"/>
      <c r="UZ29"/>
      <c r="VA29"/>
      <c r="VB29"/>
      <c r="VC29"/>
      <c r="VD29"/>
      <c r="VE29"/>
      <c r="VF29"/>
      <c r="VG29"/>
      <c r="VH29"/>
      <c r="VI29"/>
      <c r="VJ29"/>
      <c r="VK29"/>
      <c r="VL29"/>
      <c r="VM29"/>
      <c r="VN29"/>
      <c r="VO29"/>
      <c r="VP29"/>
      <c r="VQ29"/>
      <c r="VR29"/>
      <c r="VS29"/>
      <c r="VT29"/>
      <c r="VU29"/>
      <c r="VV29"/>
      <c r="VW29"/>
      <c r="VX29"/>
      <c r="VY29"/>
      <c r="VZ29"/>
      <c r="WA29"/>
      <c r="WB29"/>
      <c r="WC29"/>
      <c r="WD29"/>
      <c r="WE29"/>
      <c r="WF29"/>
      <c r="WG29"/>
      <c r="WH29"/>
      <c r="WI29"/>
      <c r="WJ29"/>
      <c r="WK29"/>
      <c r="WL29"/>
      <c r="WM29"/>
      <c r="WN29"/>
      <c r="WO29"/>
      <c r="WP29"/>
      <c r="WQ29"/>
      <c r="WR29"/>
      <c r="WS29"/>
      <c r="WT29"/>
      <c r="WU29"/>
      <c r="WV29"/>
      <c r="WW29"/>
      <c r="WX29"/>
      <c r="WY29"/>
      <c r="WZ29"/>
      <c r="XA29"/>
      <c r="XB29"/>
      <c r="XC29"/>
      <c r="XD29"/>
      <c r="XE29"/>
      <c r="XF29"/>
      <c r="XG29"/>
      <c r="XH29"/>
      <c r="XI29"/>
      <c r="XJ29"/>
      <c r="XK29"/>
      <c r="XL29"/>
      <c r="XM29"/>
      <c r="XN29"/>
      <c r="XO29"/>
      <c r="XP29"/>
      <c r="XQ29"/>
      <c r="XR29"/>
      <c r="XS29"/>
      <c r="XT29"/>
      <c r="XU29"/>
      <c r="XV29"/>
      <c r="XW29"/>
      <c r="XX29"/>
      <c r="XY29"/>
      <c r="XZ29"/>
      <c r="YA29"/>
      <c r="YB29"/>
      <c r="YC29"/>
      <c r="YD29"/>
      <c r="YE29"/>
      <c r="YF29"/>
      <c r="YG29"/>
      <c r="YH29"/>
      <c r="YI29"/>
      <c r="YJ29"/>
      <c r="YK29"/>
      <c r="YL29"/>
      <c r="YM29"/>
      <c r="YN29"/>
      <c r="YO29"/>
      <c r="YP29"/>
      <c r="YQ29"/>
      <c r="YR29"/>
      <c r="YS29"/>
      <c r="YT29"/>
      <c r="YU29"/>
      <c r="YV29"/>
      <c r="YW29"/>
      <c r="YX29"/>
      <c r="YY29"/>
      <c r="YZ29"/>
      <c r="ZA29"/>
      <c r="ZB29"/>
      <c r="ZC29"/>
      <c r="ZD29"/>
      <c r="ZE29"/>
      <c r="ZF29"/>
      <c r="ZG29"/>
      <c r="ZH29"/>
      <c r="ZI29"/>
      <c r="ZJ29"/>
      <c r="ZK29"/>
      <c r="ZL29"/>
      <c r="ZM29"/>
      <c r="ZN29"/>
      <c r="ZO29"/>
      <c r="ZP29"/>
      <c r="ZQ29"/>
      <c r="ZR29"/>
      <c r="ZS29"/>
      <c r="ZT29"/>
      <c r="ZU29"/>
      <c r="ZV29"/>
      <c r="ZW29"/>
      <c r="ZX29"/>
      <c r="ZY29"/>
      <c r="ZZ29"/>
      <c r="AAA29"/>
      <c r="AAB29"/>
      <c r="AAC29"/>
      <c r="AAD29"/>
      <c r="AAE29"/>
      <c r="AAF29"/>
      <c r="AAG29"/>
      <c r="AAH29"/>
      <c r="AAI29"/>
      <c r="AAJ29"/>
      <c r="AAK29"/>
      <c r="AAL29"/>
      <c r="AAM29"/>
      <c r="AAN29"/>
      <c r="AAO29"/>
      <c r="AAP29"/>
      <c r="AAQ29"/>
      <c r="AAR29"/>
      <c r="AAS29"/>
      <c r="AAT29"/>
      <c r="AAU29"/>
      <c r="AAV29"/>
      <c r="AAW29"/>
      <c r="AAX29"/>
      <c r="AAY29"/>
      <c r="AAZ29"/>
      <c r="ABA29"/>
      <c r="ABB29"/>
      <c r="ABC29"/>
      <c r="ABD29"/>
      <c r="ABE29"/>
      <c r="ABF29"/>
      <c r="ABG29"/>
      <c r="ABH29"/>
      <c r="ABI29"/>
      <c r="ABJ29"/>
      <c r="ABK29"/>
      <c r="ABL29"/>
      <c r="ABM29"/>
      <c r="ABN29"/>
      <c r="ABO29"/>
      <c r="ABP29"/>
      <c r="ABQ29"/>
      <c r="ABR29"/>
      <c r="ABS29"/>
      <c r="ABT29"/>
      <c r="ABU29"/>
      <c r="ABV29"/>
      <c r="ABW29"/>
      <c r="ABX29"/>
      <c r="ABY29"/>
      <c r="ABZ29"/>
      <c r="ACA29"/>
      <c r="ACB29"/>
      <c r="ACC29"/>
      <c r="ACD29"/>
      <c r="ACE29"/>
      <c r="ACF29"/>
      <c r="ACG29"/>
      <c r="ACH29"/>
      <c r="ACI29"/>
      <c r="ACJ29"/>
      <c r="ACK29"/>
      <c r="ACL29"/>
      <c r="ACM29"/>
      <c r="ACN29"/>
      <c r="ACO29"/>
      <c r="ACP29"/>
      <c r="ACQ29"/>
      <c r="ACR29"/>
      <c r="ACS29"/>
      <c r="ACT29"/>
      <c r="ACU29"/>
      <c r="ACV29"/>
      <c r="ACW29"/>
      <c r="ACX29"/>
      <c r="ACY29"/>
      <c r="ACZ29"/>
      <c r="ADA29"/>
      <c r="ADB29"/>
      <c r="ADC29"/>
      <c r="ADD29"/>
      <c r="ADE29"/>
      <c r="ADF29"/>
      <c r="ADG29"/>
      <c r="ADH29"/>
      <c r="ADI29"/>
      <c r="ADJ29"/>
      <c r="ADK29"/>
      <c r="ADL29"/>
      <c r="ADM29"/>
      <c r="ADN29"/>
      <c r="ADO29"/>
      <c r="ADP29"/>
      <c r="ADQ29"/>
      <c r="ADR29"/>
      <c r="ADS29"/>
      <c r="ADT29"/>
      <c r="ADU29"/>
      <c r="ADV29"/>
      <c r="ADW29"/>
      <c r="ADX29"/>
      <c r="ADY29"/>
      <c r="ADZ29"/>
      <c r="AEA29"/>
      <c r="AEB29"/>
      <c r="AEC29"/>
      <c r="AED29"/>
      <c r="AEE29"/>
      <c r="AEF29"/>
      <c r="AEG29"/>
      <c r="AEH29"/>
      <c r="AEI29"/>
      <c r="AEJ29"/>
      <c r="AEK29"/>
      <c r="AEL29"/>
      <c r="AEM29"/>
      <c r="AEN29"/>
      <c r="AEO29"/>
      <c r="AEP29"/>
      <c r="AEQ29"/>
      <c r="AER29"/>
      <c r="AES29"/>
      <c r="AET29"/>
      <c r="AEU29"/>
      <c r="AEV29"/>
      <c r="AEW29"/>
      <c r="AEX29"/>
      <c r="AEY29"/>
      <c r="AEZ29"/>
      <c r="AFA29"/>
      <c r="AFB29"/>
      <c r="AFC29"/>
      <c r="AFD29"/>
      <c r="AFE29"/>
      <c r="AFF29"/>
      <c r="AFG29"/>
      <c r="AFH29"/>
      <c r="AFI29"/>
      <c r="AFJ29"/>
      <c r="AFK29"/>
      <c r="AFL29"/>
      <c r="AFM29"/>
      <c r="AFN29"/>
      <c r="AFO29"/>
      <c r="AFP29"/>
      <c r="AFQ29"/>
      <c r="AFR29"/>
      <c r="AFS29"/>
      <c r="AFT29"/>
      <c r="AFU29"/>
      <c r="AFV29"/>
      <c r="AFW29"/>
      <c r="AFX29"/>
      <c r="AFY29"/>
      <c r="AFZ29"/>
      <c r="AGA29"/>
      <c r="AGB29"/>
      <c r="AGC29"/>
      <c r="AGD29"/>
      <c r="AGE29"/>
      <c r="AGF29"/>
      <c r="AGG29"/>
      <c r="AGH29"/>
      <c r="AGI29"/>
      <c r="AGJ29"/>
      <c r="AGK29"/>
      <c r="AGL29"/>
      <c r="AGM29"/>
      <c r="AGN29"/>
      <c r="AGO29"/>
      <c r="AGP29"/>
      <c r="AGQ29"/>
      <c r="AGR29"/>
      <c r="AGS29"/>
      <c r="AGT29"/>
      <c r="AGU29"/>
      <c r="AGV29"/>
      <c r="AGW29"/>
      <c r="AGX29"/>
      <c r="AGY29"/>
      <c r="AGZ29"/>
      <c r="AHA29"/>
      <c r="AHB29"/>
      <c r="AHC29"/>
      <c r="AHD29"/>
      <c r="AHE29"/>
      <c r="AHF29"/>
      <c r="AHG29"/>
      <c r="AHH29"/>
      <c r="AHI29"/>
      <c r="AHJ29"/>
      <c r="AHK29"/>
      <c r="AHL29"/>
      <c r="AHM29"/>
      <c r="AHN29"/>
      <c r="AHO29"/>
      <c r="AHP29"/>
      <c r="AHQ29"/>
      <c r="AHR29"/>
      <c r="AHS29"/>
      <c r="AHT29"/>
      <c r="AHU29"/>
      <c r="AHV29"/>
      <c r="AHW29"/>
      <c r="AHX29"/>
      <c r="AHY29"/>
      <c r="AHZ29"/>
      <c r="AIA29"/>
      <c r="AIB29"/>
      <c r="AIC29"/>
      <c r="AID29"/>
      <c r="AIE29"/>
      <c r="AIF29"/>
      <c r="AIG29"/>
      <c r="AIH29"/>
      <c r="AII29"/>
      <c r="AIJ29"/>
      <c r="AIK29"/>
      <c r="AIL29"/>
      <c r="AIM29"/>
      <c r="AIN29"/>
      <c r="AIO29"/>
      <c r="AIP29"/>
      <c r="AIQ29"/>
      <c r="AIR29"/>
      <c r="AIS29"/>
      <c r="AIT29"/>
      <c r="AIU29"/>
      <c r="AIV29"/>
      <c r="AIW29"/>
      <c r="AIX29"/>
      <c r="AIY29"/>
      <c r="AIZ29"/>
      <c r="AJA29"/>
      <c r="AJB29"/>
      <c r="AJC29"/>
      <c r="AJD29"/>
      <c r="AJE29"/>
      <c r="AJF29"/>
      <c r="AJG29"/>
      <c r="AJH29"/>
      <c r="AJI29"/>
      <c r="AJJ29"/>
      <c r="AJK29"/>
      <c r="AJL29"/>
      <c r="AJM29"/>
      <c r="AJN29"/>
      <c r="AJO29"/>
      <c r="AJP29"/>
      <c r="AJQ29"/>
      <c r="AJR29"/>
      <c r="AJS29"/>
      <c r="AJT29"/>
      <c r="AJU29"/>
      <c r="AJV29"/>
      <c r="AJW29"/>
      <c r="AJX29"/>
      <c r="AJY29"/>
      <c r="AJZ29"/>
      <c r="AKA29"/>
      <c r="AKB29"/>
      <c r="AKC29"/>
      <c r="AKD29"/>
      <c r="AKE29"/>
      <c r="AKF29"/>
      <c r="AKG29"/>
      <c r="AKH29"/>
      <c r="AKI29"/>
      <c r="AKJ29"/>
      <c r="AKK29"/>
      <c r="AKL29"/>
      <c r="AKM29"/>
      <c r="AKN29"/>
      <c r="AKO29"/>
      <c r="AKP29"/>
      <c r="AKQ29"/>
      <c r="AKR29"/>
      <c r="AKS29"/>
      <c r="AKT29"/>
      <c r="AKU29"/>
      <c r="AKV29"/>
      <c r="AKW29"/>
      <c r="AKX29"/>
      <c r="AKY29"/>
      <c r="AKZ29"/>
      <c r="ALA29"/>
      <c r="ALB29"/>
      <c r="ALC29"/>
      <c r="ALD29"/>
      <c r="ALE29"/>
      <c r="ALF29"/>
      <c r="ALG29"/>
      <c r="ALH29"/>
      <c r="ALI29"/>
      <c r="ALJ29"/>
      <c r="ALK29"/>
      <c r="ALL29"/>
      <c r="ALM29"/>
      <c r="ALN29"/>
      <c r="ALO29"/>
      <c r="ALP29"/>
      <c r="ALQ29"/>
      <c r="ALR29"/>
      <c r="ALS29"/>
      <c r="ALT29"/>
      <c r="ALU29"/>
      <c r="ALV29"/>
      <c r="ALW29"/>
      <c r="ALX29"/>
      <c r="ALY29"/>
      <c r="ALZ29"/>
      <c r="AMA29"/>
      <c r="AMB29"/>
      <c r="AMC29"/>
      <c r="AMD29"/>
      <c r="AME29"/>
      <c r="AMF29"/>
      <c r="AMG29"/>
      <c r="AMH29"/>
      <c r="AMI29"/>
      <c r="AMJ29"/>
    </row>
    <row r="30" spans="1:1024" ht="12.75" customHeight="1" x14ac:dyDescent="0.25">
      <c r="A30" s="296" t="s">
        <v>223</v>
      </c>
      <c r="B30" s="297" t="s">
        <v>199</v>
      </c>
      <c r="C30" s="297" t="s">
        <v>104</v>
      </c>
      <c r="D30" s="298" t="s">
        <v>79</v>
      </c>
      <c r="E30" s="297" t="s">
        <v>105</v>
      </c>
      <c r="F30" s="297" t="s">
        <v>75</v>
      </c>
      <c r="G30" s="297" t="s">
        <v>224</v>
      </c>
      <c r="H30" s="297" t="s">
        <v>225</v>
      </c>
      <c r="I30" s="299" t="str">
        <f>HYPERLINK("mailto:muvilleneuve@hotmail.com","muvilleneuve@hotmail.com")</f>
        <v>muvilleneuve@hotmail.com</v>
      </c>
      <c r="J30" s="296" t="s">
        <v>19</v>
      </c>
      <c r="K30" s="297"/>
    </row>
    <row r="31" spans="1:1024" ht="12.75" customHeight="1" x14ac:dyDescent="0.25">
      <c r="A31" s="186" t="s">
        <v>203</v>
      </c>
      <c r="B31" s="186" t="s">
        <v>204</v>
      </c>
      <c r="C31" s="186" t="s">
        <v>205</v>
      </c>
      <c r="D31" s="286" t="s">
        <v>206</v>
      </c>
      <c r="E31" s="186" t="s">
        <v>86</v>
      </c>
      <c r="F31" s="186" t="s">
        <v>207</v>
      </c>
      <c r="G31" s="285">
        <v>23</v>
      </c>
      <c r="H31" s="186">
        <v>675533802</v>
      </c>
      <c r="I31" s="287" t="str">
        <f>HYPERLINK("mailto:valerie.thomas13@hotmail.fr","valerie.thomas13@hotmail.fr")</f>
        <v>valerie.thomas13@hotmail.fr</v>
      </c>
      <c r="J31" s="186" t="s">
        <v>19</v>
      </c>
      <c r="K31" s="186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  <c r="IW31"/>
      <c r="IX31"/>
      <c r="IY31"/>
      <c r="IZ31"/>
      <c r="JA31"/>
      <c r="JB31"/>
      <c r="JC31"/>
      <c r="JD31"/>
      <c r="JE31"/>
      <c r="JF31"/>
      <c r="JG31"/>
      <c r="JH31"/>
      <c r="JI31"/>
      <c r="JJ31"/>
      <c r="JK31"/>
      <c r="JL31"/>
      <c r="JM31"/>
      <c r="JN31"/>
      <c r="JO31"/>
      <c r="JP31"/>
      <c r="JQ31"/>
      <c r="JR31"/>
      <c r="JS31"/>
      <c r="JT31"/>
      <c r="JU31"/>
      <c r="JV31"/>
      <c r="JW31"/>
      <c r="JX31"/>
      <c r="JY31"/>
      <c r="JZ31"/>
      <c r="KA31"/>
      <c r="KB31"/>
      <c r="KC31"/>
      <c r="KD31"/>
      <c r="KE31"/>
      <c r="KF31"/>
      <c r="KG31"/>
      <c r="KH31"/>
      <c r="KI31"/>
      <c r="KJ31"/>
      <c r="KK31"/>
      <c r="KL31"/>
      <c r="KM31"/>
      <c r="KN31"/>
      <c r="KO31"/>
      <c r="KP31"/>
      <c r="KQ31"/>
      <c r="KR31"/>
      <c r="KS31"/>
      <c r="KT31"/>
      <c r="KU31"/>
      <c r="KV31"/>
      <c r="KW31"/>
      <c r="KX31"/>
      <c r="KY31"/>
      <c r="KZ31"/>
      <c r="LA31"/>
      <c r="LB31"/>
      <c r="LC31"/>
      <c r="LD31"/>
      <c r="LE31"/>
      <c r="LF31"/>
      <c r="LG31"/>
      <c r="LH31"/>
      <c r="LI31"/>
      <c r="LJ31"/>
      <c r="LK31"/>
      <c r="LL31"/>
      <c r="LM31"/>
      <c r="LN31"/>
      <c r="LO31"/>
      <c r="LP31"/>
      <c r="LQ31"/>
      <c r="LR31"/>
      <c r="LS31"/>
      <c r="LT31"/>
      <c r="LU31"/>
      <c r="LV31"/>
      <c r="LW31"/>
      <c r="LX31"/>
      <c r="LY31"/>
      <c r="LZ31"/>
      <c r="MA31"/>
      <c r="MB31"/>
      <c r="MC31"/>
      <c r="MD31"/>
      <c r="ME31"/>
      <c r="MF31"/>
      <c r="MG31"/>
      <c r="MH31"/>
      <c r="MI31"/>
      <c r="MJ31"/>
      <c r="MK31"/>
      <c r="ML31"/>
      <c r="MM31"/>
      <c r="MN31"/>
      <c r="MO31"/>
      <c r="MP31"/>
      <c r="MQ31"/>
      <c r="MR31"/>
      <c r="MS31"/>
      <c r="MT31"/>
      <c r="MU31"/>
      <c r="MV31"/>
      <c r="MW31"/>
      <c r="MX31"/>
      <c r="MY31"/>
      <c r="MZ31"/>
      <c r="NA31"/>
      <c r="NB31"/>
      <c r="NC31"/>
      <c r="ND31"/>
      <c r="NE31"/>
      <c r="NF31"/>
      <c r="NG31"/>
      <c r="NH31"/>
      <c r="NI31"/>
      <c r="NJ31"/>
      <c r="NK31"/>
      <c r="NL31"/>
      <c r="NM31"/>
      <c r="NN31"/>
      <c r="NO31"/>
      <c r="NP31"/>
      <c r="NQ31"/>
      <c r="NR31"/>
      <c r="NS31"/>
      <c r="NT31"/>
      <c r="NU31"/>
      <c r="NV31"/>
      <c r="NW31"/>
      <c r="NX31"/>
      <c r="NY31"/>
      <c r="NZ31"/>
      <c r="OA31"/>
      <c r="OB31"/>
      <c r="OC31"/>
      <c r="OD31"/>
      <c r="OE31"/>
      <c r="OF31"/>
      <c r="OG31"/>
      <c r="OH31"/>
      <c r="OI31"/>
      <c r="OJ31"/>
      <c r="OK31"/>
      <c r="OL31"/>
      <c r="OM31"/>
      <c r="ON31"/>
      <c r="OO31"/>
      <c r="OP31"/>
      <c r="OQ31"/>
      <c r="OR31"/>
      <c r="OS31"/>
      <c r="OT31"/>
      <c r="OU31"/>
      <c r="OV31"/>
      <c r="OW31"/>
      <c r="OX31"/>
      <c r="OY31"/>
      <c r="OZ31"/>
      <c r="PA31"/>
      <c r="PB31"/>
      <c r="PC31"/>
      <c r="PD31"/>
      <c r="PE31"/>
      <c r="PF31"/>
      <c r="PG31"/>
      <c r="PH31"/>
      <c r="PI31"/>
      <c r="PJ31"/>
      <c r="PK31"/>
      <c r="PL31"/>
      <c r="PM31"/>
      <c r="PN31"/>
      <c r="PO31"/>
      <c r="PP31"/>
      <c r="PQ31"/>
      <c r="PR31"/>
      <c r="PS31"/>
      <c r="PT31"/>
      <c r="PU31"/>
      <c r="PV31"/>
      <c r="PW31"/>
      <c r="PX31"/>
      <c r="PY31"/>
      <c r="PZ31"/>
      <c r="QA31"/>
      <c r="QB31"/>
      <c r="QC31"/>
      <c r="QD31"/>
      <c r="QE31"/>
      <c r="QF31"/>
      <c r="QG31"/>
      <c r="QH31"/>
      <c r="QI31"/>
      <c r="QJ31"/>
      <c r="QK31"/>
      <c r="QL31"/>
      <c r="QM31"/>
      <c r="QN31"/>
      <c r="QO31"/>
      <c r="QP31"/>
      <c r="QQ31"/>
      <c r="QR31"/>
      <c r="QS31"/>
      <c r="QT31"/>
      <c r="QU31"/>
      <c r="QV31"/>
      <c r="QW31"/>
      <c r="QX31"/>
      <c r="QY31"/>
      <c r="QZ31"/>
      <c r="RA31"/>
      <c r="RB31"/>
      <c r="RC31"/>
      <c r="RD31"/>
      <c r="RE31"/>
      <c r="RF31"/>
      <c r="RG31"/>
      <c r="RH31"/>
      <c r="RI31"/>
      <c r="RJ31"/>
      <c r="RK31"/>
      <c r="RL31"/>
      <c r="RM31"/>
      <c r="RN31"/>
      <c r="RO31"/>
      <c r="RP31"/>
      <c r="RQ31"/>
      <c r="RR31"/>
      <c r="RS31"/>
      <c r="RT31"/>
      <c r="RU31"/>
      <c r="RV31"/>
      <c r="RW31"/>
      <c r="RX31"/>
      <c r="RY31"/>
      <c r="RZ31"/>
      <c r="SA31"/>
      <c r="SB31"/>
      <c r="SC31"/>
      <c r="SD31"/>
      <c r="SE31"/>
      <c r="SF31"/>
      <c r="SG31"/>
      <c r="SH31"/>
      <c r="SI31"/>
      <c r="SJ31"/>
      <c r="SK31"/>
      <c r="SL31"/>
      <c r="SM31"/>
      <c r="SN31"/>
      <c r="SO31"/>
      <c r="SP31"/>
      <c r="SQ31"/>
      <c r="SR31"/>
      <c r="SS31"/>
      <c r="ST31"/>
      <c r="SU31"/>
      <c r="SV31"/>
      <c r="SW31"/>
      <c r="SX31"/>
      <c r="SY31"/>
      <c r="SZ31"/>
      <c r="TA31"/>
      <c r="TB31"/>
      <c r="TC31"/>
      <c r="TD31"/>
      <c r="TE31"/>
      <c r="TF31"/>
      <c r="TG31"/>
      <c r="TH31"/>
      <c r="TI31"/>
      <c r="TJ31"/>
      <c r="TK31"/>
      <c r="TL31"/>
      <c r="TM31"/>
      <c r="TN31"/>
      <c r="TO31"/>
      <c r="TP31"/>
      <c r="TQ31"/>
      <c r="TR31"/>
      <c r="TS31"/>
      <c r="TT31"/>
      <c r="TU31"/>
      <c r="TV31"/>
      <c r="TW31"/>
      <c r="TX31"/>
      <c r="TY31"/>
      <c r="TZ31"/>
      <c r="UA31"/>
      <c r="UB31"/>
      <c r="UC31"/>
      <c r="UD31"/>
      <c r="UE31"/>
      <c r="UF31"/>
      <c r="UG31"/>
      <c r="UH31"/>
      <c r="UI31"/>
      <c r="UJ31"/>
      <c r="UK31"/>
      <c r="UL31"/>
      <c r="UM31"/>
      <c r="UN31"/>
      <c r="UO31"/>
      <c r="UP31"/>
      <c r="UQ31"/>
      <c r="UR31"/>
      <c r="US31"/>
      <c r="UT31"/>
      <c r="UU31"/>
      <c r="UV31"/>
      <c r="UW31"/>
      <c r="UX31"/>
      <c r="UY31"/>
      <c r="UZ31"/>
      <c r="VA31"/>
      <c r="VB31"/>
      <c r="VC31"/>
      <c r="VD31"/>
      <c r="VE31"/>
      <c r="VF31"/>
      <c r="VG31"/>
      <c r="VH31"/>
      <c r="VI31"/>
      <c r="VJ31"/>
      <c r="VK31"/>
      <c r="VL31"/>
      <c r="VM31"/>
      <c r="VN31"/>
      <c r="VO31"/>
      <c r="VP31"/>
      <c r="VQ31"/>
      <c r="VR31"/>
      <c r="VS31"/>
      <c r="VT31"/>
      <c r="VU31"/>
      <c r="VV31"/>
      <c r="VW31"/>
      <c r="VX31"/>
      <c r="VY31"/>
      <c r="VZ31"/>
      <c r="WA31"/>
      <c r="WB31"/>
      <c r="WC31"/>
      <c r="WD31"/>
      <c r="WE31"/>
      <c r="WF31"/>
      <c r="WG31"/>
      <c r="WH31"/>
      <c r="WI31"/>
      <c r="WJ31"/>
      <c r="WK31"/>
      <c r="WL31"/>
      <c r="WM31"/>
      <c r="WN31"/>
      <c r="WO31"/>
      <c r="WP31"/>
      <c r="WQ31"/>
      <c r="WR31"/>
      <c r="WS31"/>
      <c r="WT31"/>
      <c r="WU31"/>
      <c r="WV31"/>
      <c r="WW31"/>
      <c r="WX31"/>
      <c r="WY31"/>
      <c r="WZ31"/>
      <c r="XA31"/>
      <c r="XB31"/>
      <c r="XC31"/>
      <c r="XD31"/>
      <c r="XE31"/>
      <c r="XF31"/>
      <c r="XG31"/>
      <c r="XH31"/>
      <c r="XI31"/>
      <c r="XJ31"/>
      <c r="XK31"/>
      <c r="XL31"/>
      <c r="XM31"/>
      <c r="XN31"/>
      <c r="XO31"/>
      <c r="XP31"/>
      <c r="XQ31"/>
      <c r="XR31"/>
      <c r="XS31"/>
      <c r="XT31"/>
      <c r="XU31"/>
      <c r="XV31"/>
      <c r="XW31"/>
      <c r="XX31"/>
      <c r="XY31"/>
      <c r="XZ31"/>
      <c r="YA31"/>
      <c r="YB31"/>
      <c r="YC31"/>
      <c r="YD31"/>
      <c r="YE31"/>
      <c r="YF31"/>
      <c r="YG31"/>
      <c r="YH31"/>
      <c r="YI31"/>
      <c r="YJ31"/>
      <c r="YK31"/>
      <c r="YL31"/>
      <c r="YM31"/>
      <c r="YN31"/>
      <c r="YO31"/>
      <c r="YP31"/>
      <c r="YQ31"/>
      <c r="YR31"/>
      <c r="YS31"/>
      <c r="YT31"/>
      <c r="YU31"/>
      <c r="YV31"/>
      <c r="YW31"/>
      <c r="YX31"/>
      <c r="YY31"/>
      <c r="YZ31"/>
      <c r="ZA31"/>
      <c r="ZB31"/>
      <c r="ZC31"/>
      <c r="ZD31"/>
      <c r="ZE31"/>
      <c r="ZF31"/>
      <c r="ZG31"/>
      <c r="ZH31"/>
      <c r="ZI31"/>
      <c r="ZJ31"/>
      <c r="ZK31"/>
      <c r="ZL31"/>
      <c r="ZM31"/>
      <c r="ZN31"/>
      <c r="ZO31"/>
      <c r="ZP31"/>
      <c r="ZQ31"/>
      <c r="ZR31"/>
      <c r="ZS31"/>
      <c r="ZT31"/>
      <c r="ZU31"/>
      <c r="ZV31"/>
      <c r="ZW31"/>
      <c r="ZX31"/>
      <c r="ZY31"/>
      <c r="ZZ31"/>
      <c r="AAA31"/>
      <c r="AAB31"/>
      <c r="AAC31"/>
      <c r="AAD31"/>
      <c r="AAE31"/>
      <c r="AAF31"/>
      <c r="AAG31"/>
      <c r="AAH31"/>
      <c r="AAI31"/>
      <c r="AAJ31"/>
      <c r="AAK31"/>
      <c r="AAL31"/>
      <c r="AAM31"/>
      <c r="AAN31"/>
      <c r="AAO31"/>
      <c r="AAP31"/>
      <c r="AAQ31"/>
      <c r="AAR31"/>
      <c r="AAS31"/>
      <c r="AAT31"/>
      <c r="AAU31"/>
      <c r="AAV31"/>
      <c r="AAW31"/>
      <c r="AAX31"/>
      <c r="AAY31"/>
      <c r="AAZ31"/>
      <c r="ABA31"/>
      <c r="ABB31"/>
      <c r="ABC31"/>
      <c r="ABD31"/>
      <c r="ABE31"/>
      <c r="ABF31"/>
      <c r="ABG31"/>
      <c r="ABH31"/>
      <c r="ABI31"/>
      <c r="ABJ31"/>
      <c r="ABK31"/>
      <c r="ABL31"/>
      <c r="ABM31"/>
      <c r="ABN31"/>
      <c r="ABO31"/>
      <c r="ABP31"/>
      <c r="ABQ31"/>
      <c r="ABR31"/>
      <c r="ABS31"/>
      <c r="ABT31"/>
      <c r="ABU31"/>
      <c r="ABV31"/>
      <c r="ABW31"/>
      <c r="ABX31"/>
      <c r="ABY31"/>
      <c r="ABZ31"/>
      <c r="ACA31"/>
      <c r="ACB31"/>
      <c r="ACC31"/>
      <c r="ACD31"/>
      <c r="ACE31"/>
      <c r="ACF31"/>
      <c r="ACG31"/>
      <c r="ACH31"/>
      <c r="ACI31"/>
      <c r="ACJ31"/>
      <c r="ACK31"/>
      <c r="ACL31"/>
      <c r="ACM31"/>
      <c r="ACN31"/>
      <c r="ACO31"/>
      <c r="ACP31"/>
      <c r="ACQ31"/>
      <c r="ACR31"/>
      <c r="ACS31"/>
      <c r="ACT31"/>
      <c r="ACU31"/>
      <c r="ACV31"/>
      <c r="ACW31"/>
      <c r="ACX31"/>
      <c r="ACY31"/>
      <c r="ACZ31"/>
      <c r="ADA31"/>
      <c r="ADB31"/>
      <c r="ADC31"/>
      <c r="ADD31"/>
      <c r="ADE31"/>
      <c r="ADF31"/>
      <c r="ADG31"/>
      <c r="ADH31"/>
      <c r="ADI31"/>
      <c r="ADJ31"/>
      <c r="ADK31"/>
      <c r="ADL31"/>
      <c r="ADM31"/>
      <c r="ADN31"/>
      <c r="ADO31"/>
      <c r="ADP31"/>
      <c r="ADQ31"/>
      <c r="ADR31"/>
      <c r="ADS31"/>
      <c r="ADT31"/>
      <c r="ADU31"/>
      <c r="ADV31"/>
      <c r="ADW31"/>
      <c r="ADX31"/>
      <c r="ADY31"/>
      <c r="ADZ31"/>
      <c r="AEA31"/>
      <c r="AEB31"/>
      <c r="AEC31"/>
      <c r="AED31"/>
      <c r="AEE31"/>
      <c r="AEF31"/>
      <c r="AEG31"/>
      <c r="AEH31"/>
      <c r="AEI31"/>
      <c r="AEJ31"/>
      <c r="AEK31"/>
      <c r="AEL31"/>
      <c r="AEM31"/>
      <c r="AEN31"/>
      <c r="AEO31"/>
      <c r="AEP31"/>
      <c r="AEQ31"/>
      <c r="AER31"/>
      <c r="AES31"/>
      <c r="AET31"/>
      <c r="AEU31"/>
      <c r="AEV31"/>
      <c r="AEW31"/>
      <c r="AEX31"/>
      <c r="AEY31"/>
      <c r="AEZ31"/>
      <c r="AFA31"/>
      <c r="AFB31"/>
      <c r="AFC31"/>
      <c r="AFD31"/>
      <c r="AFE31"/>
      <c r="AFF31"/>
      <c r="AFG31"/>
      <c r="AFH31"/>
      <c r="AFI31"/>
      <c r="AFJ31"/>
      <c r="AFK31"/>
      <c r="AFL31"/>
      <c r="AFM31"/>
      <c r="AFN31"/>
      <c r="AFO31"/>
      <c r="AFP31"/>
      <c r="AFQ31"/>
      <c r="AFR31"/>
      <c r="AFS31"/>
      <c r="AFT31"/>
      <c r="AFU31"/>
      <c r="AFV31"/>
      <c r="AFW31"/>
      <c r="AFX31"/>
      <c r="AFY31"/>
      <c r="AFZ31"/>
      <c r="AGA31"/>
      <c r="AGB31"/>
      <c r="AGC31"/>
      <c r="AGD31"/>
      <c r="AGE31"/>
      <c r="AGF31"/>
      <c r="AGG31"/>
      <c r="AGH31"/>
      <c r="AGI31"/>
      <c r="AGJ31"/>
      <c r="AGK31"/>
      <c r="AGL31"/>
      <c r="AGM31"/>
      <c r="AGN31"/>
      <c r="AGO31"/>
      <c r="AGP31"/>
      <c r="AGQ31"/>
      <c r="AGR31"/>
      <c r="AGS31"/>
      <c r="AGT31"/>
      <c r="AGU31"/>
      <c r="AGV31"/>
      <c r="AGW31"/>
      <c r="AGX31"/>
      <c r="AGY31"/>
      <c r="AGZ31"/>
      <c r="AHA31"/>
      <c r="AHB31"/>
      <c r="AHC31"/>
      <c r="AHD31"/>
      <c r="AHE31"/>
      <c r="AHF31"/>
      <c r="AHG31"/>
      <c r="AHH31"/>
      <c r="AHI31"/>
      <c r="AHJ31"/>
      <c r="AHK31"/>
      <c r="AHL31"/>
      <c r="AHM31"/>
      <c r="AHN31"/>
      <c r="AHO31"/>
      <c r="AHP31"/>
      <c r="AHQ31"/>
      <c r="AHR31"/>
      <c r="AHS31"/>
      <c r="AHT31"/>
      <c r="AHU31"/>
      <c r="AHV31"/>
      <c r="AHW31"/>
      <c r="AHX31"/>
      <c r="AHY31"/>
      <c r="AHZ31"/>
      <c r="AIA31"/>
      <c r="AIB31"/>
      <c r="AIC31"/>
      <c r="AID31"/>
      <c r="AIE31"/>
      <c r="AIF31"/>
      <c r="AIG31"/>
      <c r="AIH31"/>
      <c r="AII31"/>
      <c r="AIJ31"/>
      <c r="AIK31"/>
      <c r="AIL31"/>
      <c r="AIM31"/>
      <c r="AIN31"/>
      <c r="AIO31"/>
      <c r="AIP31"/>
      <c r="AIQ31"/>
      <c r="AIR31"/>
      <c r="AIS31"/>
      <c r="AIT31"/>
      <c r="AIU31"/>
      <c r="AIV31"/>
      <c r="AIW31"/>
      <c r="AIX31"/>
      <c r="AIY31"/>
      <c r="AIZ31"/>
      <c r="AJA31"/>
      <c r="AJB31"/>
      <c r="AJC31"/>
      <c r="AJD31"/>
      <c r="AJE31"/>
      <c r="AJF31"/>
      <c r="AJG31"/>
      <c r="AJH31"/>
      <c r="AJI31"/>
      <c r="AJJ31"/>
      <c r="AJK31"/>
      <c r="AJL31"/>
      <c r="AJM31"/>
      <c r="AJN31"/>
      <c r="AJO31"/>
      <c r="AJP31"/>
      <c r="AJQ31"/>
      <c r="AJR31"/>
      <c r="AJS31"/>
      <c r="AJT31"/>
      <c r="AJU31"/>
      <c r="AJV31"/>
      <c r="AJW31"/>
      <c r="AJX31"/>
      <c r="AJY31"/>
      <c r="AJZ31"/>
      <c r="AKA31"/>
      <c r="AKB31"/>
      <c r="AKC31"/>
      <c r="AKD31"/>
      <c r="AKE31"/>
      <c r="AKF31"/>
      <c r="AKG31"/>
      <c r="AKH31"/>
      <c r="AKI31"/>
      <c r="AKJ31"/>
      <c r="AKK31"/>
      <c r="AKL31"/>
      <c r="AKM31"/>
      <c r="AKN31"/>
      <c r="AKO31"/>
      <c r="AKP31"/>
      <c r="AKQ31"/>
      <c r="AKR31"/>
      <c r="AKS31"/>
      <c r="AKT31"/>
      <c r="AKU31"/>
      <c r="AKV31"/>
      <c r="AKW31"/>
      <c r="AKX31"/>
      <c r="AKY31"/>
      <c r="AKZ31"/>
      <c r="ALA31"/>
      <c r="ALB31"/>
      <c r="ALC31"/>
      <c r="ALD31"/>
      <c r="ALE31"/>
      <c r="ALF31"/>
      <c r="ALG31"/>
      <c r="ALH31"/>
      <c r="ALI31"/>
      <c r="ALJ31"/>
      <c r="ALK31"/>
      <c r="ALL31"/>
      <c r="ALM31"/>
      <c r="ALN31"/>
      <c r="ALO31"/>
      <c r="ALP31"/>
      <c r="ALQ31"/>
      <c r="ALR31"/>
      <c r="ALS31"/>
      <c r="ALT31"/>
      <c r="ALU31"/>
      <c r="ALV31"/>
      <c r="ALW31"/>
      <c r="ALX31"/>
      <c r="ALY31"/>
      <c r="ALZ31"/>
      <c r="AMA31"/>
      <c r="AMB31"/>
      <c r="AMC31"/>
      <c r="AMD31"/>
      <c r="AME31"/>
      <c r="AMF31"/>
      <c r="AMG31"/>
      <c r="AMH31"/>
      <c r="AMI31"/>
      <c r="AMJ31"/>
    </row>
    <row r="32" spans="1:1024" ht="12.75" customHeight="1" x14ac:dyDescent="0.25">
      <c r="A32" s="186" t="s">
        <v>33</v>
      </c>
      <c r="B32" s="186" t="s">
        <v>34</v>
      </c>
      <c r="C32" s="186" t="s">
        <v>35</v>
      </c>
      <c r="D32" s="286" t="s">
        <v>36</v>
      </c>
      <c r="E32" s="186"/>
      <c r="F32" s="186" t="s">
        <v>37</v>
      </c>
      <c r="G32" s="186" t="s">
        <v>38</v>
      </c>
      <c r="H32" s="186"/>
      <c r="I32" s="186" t="s">
        <v>39</v>
      </c>
      <c r="J32" s="186" t="s">
        <v>32</v>
      </c>
      <c r="K32" s="186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  <c r="IT32"/>
      <c r="IU32"/>
      <c r="IV32"/>
      <c r="IW32"/>
      <c r="IX32"/>
      <c r="IY32"/>
      <c r="IZ32"/>
      <c r="JA32"/>
      <c r="JB32"/>
      <c r="JC32"/>
      <c r="JD32"/>
      <c r="JE32"/>
      <c r="JF32"/>
      <c r="JG32"/>
      <c r="JH32"/>
      <c r="JI32"/>
      <c r="JJ32"/>
      <c r="JK32"/>
      <c r="JL32"/>
      <c r="JM32"/>
      <c r="JN32"/>
      <c r="JO32"/>
      <c r="JP32"/>
      <c r="JQ32"/>
      <c r="JR32"/>
      <c r="JS32"/>
      <c r="JT32"/>
      <c r="JU32"/>
      <c r="JV32"/>
      <c r="JW32"/>
      <c r="JX32"/>
      <c r="JY32"/>
      <c r="JZ32"/>
      <c r="KA32"/>
      <c r="KB32"/>
      <c r="KC32"/>
      <c r="KD32"/>
      <c r="KE32"/>
      <c r="KF32"/>
      <c r="KG32"/>
      <c r="KH32"/>
      <c r="KI32"/>
      <c r="KJ32"/>
      <c r="KK32"/>
      <c r="KL32"/>
      <c r="KM32"/>
      <c r="KN32"/>
      <c r="KO32"/>
      <c r="KP32"/>
      <c r="KQ32"/>
      <c r="KR32"/>
      <c r="KS32"/>
      <c r="KT32"/>
      <c r="KU32"/>
      <c r="KV32"/>
      <c r="KW32"/>
      <c r="KX32"/>
      <c r="KY32"/>
      <c r="KZ32"/>
      <c r="LA32"/>
      <c r="LB32"/>
      <c r="LC32"/>
      <c r="LD32"/>
      <c r="LE32"/>
      <c r="LF32"/>
      <c r="LG32"/>
      <c r="LH32"/>
      <c r="LI32"/>
      <c r="LJ32"/>
      <c r="LK32"/>
      <c r="LL32"/>
      <c r="LM32"/>
      <c r="LN32"/>
      <c r="LO32"/>
      <c r="LP32"/>
      <c r="LQ32"/>
      <c r="LR32"/>
      <c r="LS32"/>
      <c r="LT32"/>
      <c r="LU32"/>
      <c r="LV32"/>
      <c r="LW32"/>
      <c r="LX32"/>
      <c r="LY32"/>
      <c r="LZ32"/>
      <c r="MA32"/>
      <c r="MB32"/>
      <c r="MC32"/>
      <c r="MD32"/>
      <c r="ME32"/>
      <c r="MF32"/>
      <c r="MG32"/>
      <c r="MH32"/>
      <c r="MI32"/>
      <c r="MJ32"/>
      <c r="MK32"/>
      <c r="ML32"/>
      <c r="MM32"/>
      <c r="MN32"/>
      <c r="MO32"/>
      <c r="MP32"/>
      <c r="MQ32"/>
      <c r="MR32"/>
      <c r="MS32"/>
      <c r="MT32"/>
      <c r="MU32"/>
      <c r="MV32"/>
      <c r="MW32"/>
      <c r="MX32"/>
      <c r="MY32"/>
      <c r="MZ32"/>
      <c r="NA32"/>
      <c r="NB32"/>
      <c r="NC32"/>
      <c r="ND32"/>
      <c r="NE32"/>
      <c r="NF32"/>
      <c r="NG32"/>
      <c r="NH32"/>
      <c r="NI32"/>
      <c r="NJ32"/>
      <c r="NK32"/>
      <c r="NL32"/>
      <c r="NM32"/>
      <c r="NN32"/>
      <c r="NO32"/>
      <c r="NP32"/>
      <c r="NQ32"/>
      <c r="NR32"/>
      <c r="NS32"/>
      <c r="NT32"/>
      <c r="NU32"/>
      <c r="NV32"/>
      <c r="NW32"/>
      <c r="NX32"/>
      <c r="NY32"/>
      <c r="NZ32"/>
      <c r="OA32"/>
      <c r="OB32"/>
      <c r="OC32"/>
      <c r="OD32"/>
      <c r="OE32"/>
      <c r="OF32"/>
      <c r="OG32"/>
      <c r="OH32"/>
      <c r="OI32"/>
      <c r="OJ32"/>
      <c r="OK32"/>
      <c r="OL32"/>
      <c r="OM32"/>
      <c r="ON32"/>
      <c r="OO32"/>
      <c r="OP32"/>
      <c r="OQ32"/>
      <c r="OR32"/>
      <c r="OS32"/>
      <c r="OT32"/>
      <c r="OU32"/>
      <c r="OV32"/>
      <c r="OW32"/>
      <c r="OX32"/>
      <c r="OY32"/>
      <c r="OZ32"/>
      <c r="PA32"/>
      <c r="PB32"/>
      <c r="PC32"/>
      <c r="PD32"/>
      <c r="PE32"/>
      <c r="PF32"/>
      <c r="PG32"/>
      <c r="PH32"/>
      <c r="PI32"/>
      <c r="PJ32"/>
      <c r="PK32"/>
      <c r="PL32"/>
      <c r="PM32"/>
      <c r="PN32"/>
      <c r="PO32"/>
      <c r="PP32"/>
      <c r="PQ32"/>
      <c r="PR32"/>
      <c r="PS32"/>
      <c r="PT32"/>
      <c r="PU32"/>
      <c r="PV32"/>
      <c r="PW32"/>
      <c r="PX32"/>
      <c r="PY32"/>
      <c r="PZ32"/>
      <c r="QA32"/>
      <c r="QB32"/>
      <c r="QC32"/>
      <c r="QD32"/>
      <c r="QE32"/>
      <c r="QF32"/>
      <c r="QG32"/>
      <c r="QH32"/>
      <c r="QI32"/>
      <c r="QJ32"/>
      <c r="QK32"/>
      <c r="QL32"/>
      <c r="QM32"/>
      <c r="QN32"/>
      <c r="QO32"/>
      <c r="QP32"/>
      <c r="QQ32"/>
      <c r="QR32"/>
      <c r="QS32"/>
      <c r="QT32"/>
      <c r="QU32"/>
      <c r="QV32"/>
      <c r="QW32"/>
      <c r="QX32"/>
      <c r="QY32"/>
      <c r="QZ32"/>
      <c r="RA32"/>
      <c r="RB32"/>
      <c r="RC32"/>
      <c r="RD32"/>
      <c r="RE32"/>
      <c r="RF32"/>
      <c r="RG32"/>
      <c r="RH32"/>
      <c r="RI32"/>
      <c r="RJ32"/>
      <c r="RK32"/>
      <c r="RL32"/>
      <c r="RM32"/>
      <c r="RN32"/>
      <c r="RO32"/>
      <c r="RP32"/>
      <c r="RQ32"/>
      <c r="RR32"/>
      <c r="RS32"/>
      <c r="RT32"/>
      <c r="RU32"/>
      <c r="RV32"/>
      <c r="RW32"/>
      <c r="RX32"/>
      <c r="RY32"/>
      <c r="RZ32"/>
      <c r="SA32"/>
      <c r="SB32"/>
      <c r="SC32"/>
      <c r="SD32"/>
      <c r="SE32"/>
      <c r="SF32"/>
      <c r="SG32"/>
      <c r="SH32"/>
      <c r="SI32"/>
      <c r="SJ32"/>
      <c r="SK32"/>
      <c r="SL32"/>
      <c r="SM32"/>
      <c r="SN32"/>
      <c r="SO32"/>
      <c r="SP32"/>
      <c r="SQ32"/>
      <c r="SR32"/>
      <c r="SS32"/>
      <c r="ST32"/>
      <c r="SU32"/>
      <c r="SV32"/>
      <c r="SW32"/>
      <c r="SX32"/>
      <c r="SY32"/>
      <c r="SZ32"/>
      <c r="TA32"/>
      <c r="TB32"/>
      <c r="TC32"/>
      <c r="TD32"/>
      <c r="TE32"/>
      <c r="TF32"/>
      <c r="TG32"/>
      <c r="TH32"/>
      <c r="TI32"/>
      <c r="TJ32"/>
      <c r="TK32"/>
      <c r="TL32"/>
      <c r="TM32"/>
      <c r="TN32"/>
      <c r="TO32"/>
      <c r="TP32"/>
      <c r="TQ32"/>
      <c r="TR32"/>
      <c r="TS32"/>
      <c r="TT32"/>
      <c r="TU32"/>
      <c r="TV32"/>
      <c r="TW32"/>
      <c r="TX32"/>
      <c r="TY32"/>
      <c r="TZ32"/>
      <c r="UA32"/>
      <c r="UB32"/>
      <c r="UC32"/>
      <c r="UD32"/>
      <c r="UE32"/>
      <c r="UF32"/>
      <c r="UG32"/>
      <c r="UH32"/>
      <c r="UI32"/>
      <c r="UJ32"/>
      <c r="UK32"/>
      <c r="UL32"/>
      <c r="UM32"/>
      <c r="UN32"/>
      <c r="UO32"/>
      <c r="UP32"/>
      <c r="UQ32"/>
      <c r="UR32"/>
      <c r="US32"/>
      <c r="UT32"/>
      <c r="UU32"/>
      <c r="UV32"/>
      <c r="UW32"/>
      <c r="UX32"/>
      <c r="UY32"/>
      <c r="UZ32"/>
      <c r="VA32"/>
      <c r="VB32"/>
      <c r="VC32"/>
      <c r="VD32"/>
      <c r="VE32"/>
      <c r="VF32"/>
      <c r="VG32"/>
      <c r="VH32"/>
      <c r="VI32"/>
      <c r="VJ32"/>
      <c r="VK32"/>
      <c r="VL32"/>
      <c r="VM32"/>
      <c r="VN32"/>
      <c r="VO32"/>
      <c r="VP32"/>
      <c r="VQ32"/>
      <c r="VR32"/>
      <c r="VS32"/>
      <c r="VT32"/>
      <c r="VU32"/>
      <c r="VV32"/>
      <c r="VW32"/>
      <c r="VX32"/>
      <c r="VY32"/>
      <c r="VZ32"/>
      <c r="WA32"/>
      <c r="WB32"/>
      <c r="WC32"/>
      <c r="WD32"/>
      <c r="WE32"/>
      <c r="WF32"/>
      <c r="WG32"/>
      <c r="WH32"/>
      <c r="WI32"/>
      <c r="WJ32"/>
      <c r="WK32"/>
      <c r="WL32"/>
      <c r="WM32"/>
      <c r="WN32"/>
      <c r="WO32"/>
      <c r="WP32"/>
      <c r="WQ32"/>
      <c r="WR32"/>
      <c r="WS32"/>
      <c r="WT32"/>
      <c r="WU32"/>
      <c r="WV32"/>
      <c r="WW32"/>
      <c r="WX32"/>
      <c r="WY32"/>
      <c r="WZ32"/>
      <c r="XA32"/>
      <c r="XB32"/>
      <c r="XC32"/>
      <c r="XD32"/>
      <c r="XE32"/>
      <c r="XF32"/>
      <c r="XG32"/>
      <c r="XH32"/>
      <c r="XI32"/>
      <c r="XJ32"/>
      <c r="XK32"/>
      <c r="XL32"/>
      <c r="XM32"/>
      <c r="XN32"/>
      <c r="XO32"/>
      <c r="XP32"/>
      <c r="XQ32"/>
      <c r="XR32"/>
      <c r="XS32"/>
      <c r="XT32"/>
      <c r="XU32"/>
      <c r="XV32"/>
      <c r="XW32"/>
      <c r="XX32"/>
      <c r="XY32"/>
      <c r="XZ32"/>
      <c r="YA32"/>
      <c r="YB32"/>
      <c r="YC32"/>
      <c r="YD32"/>
      <c r="YE32"/>
      <c r="YF32"/>
      <c r="YG32"/>
      <c r="YH32"/>
      <c r="YI32"/>
      <c r="YJ32"/>
      <c r="YK32"/>
      <c r="YL32"/>
      <c r="YM32"/>
      <c r="YN32"/>
      <c r="YO32"/>
      <c r="YP32"/>
      <c r="YQ32"/>
      <c r="YR32"/>
      <c r="YS32"/>
      <c r="YT32"/>
      <c r="YU32"/>
      <c r="YV32"/>
      <c r="YW32"/>
      <c r="YX32"/>
      <c r="YY32"/>
      <c r="YZ32"/>
      <c r="ZA32"/>
      <c r="ZB32"/>
      <c r="ZC32"/>
      <c r="ZD32"/>
      <c r="ZE32"/>
      <c r="ZF32"/>
      <c r="ZG32"/>
      <c r="ZH32"/>
      <c r="ZI32"/>
      <c r="ZJ32"/>
      <c r="ZK32"/>
      <c r="ZL32"/>
      <c r="ZM32"/>
      <c r="ZN32"/>
      <c r="ZO32"/>
      <c r="ZP32"/>
      <c r="ZQ32"/>
      <c r="ZR32"/>
      <c r="ZS32"/>
      <c r="ZT32"/>
      <c r="ZU32"/>
      <c r="ZV32"/>
      <c r="ZW32"/>
      <c r="ZX32"/>
      <c r="ZY32"/>
      <c r="ZZ32"/>
      <c r="AAA32"/>
      <c r="AAB32"/>
      <c r="AAC32"/>
      <c r="AAD32"/>
      <c r="AAE32"/>
      <c r="AAF32"/>
      <c r="AAG32"/>
      <c r="AAH32"/>
      <c r="AAI32"/>
      <c r="AAJ32"/>
      <c r="AAK32"/>
      <c r="AAL32"/>
      <c r="AAM32"/>
      <c r="AAN32"/>
      <c r="AAO32"/>
      <c r="AAP32"/>
      <c r="AAQ32"/>
      <c r="AAR32"/>
      <c r="AAS32"/>
      <c r="AAT32"/>
      <c r="AAU32"/>
      <c r="AAV32"/>
      <c r="AAW32"/>
      <c r="AAX32"/>
      <c r="AAY32"/>
      <c r="AAZ32"/>
      <c r="ABA32"/>
      <c r="ABB32"/>
      <c r="ABC32"/>
      <c r="ABD32"/>
      <c r="ABE32"/>
      <c r="ABF32"/>
      <c r="ABG32"/>
      <c r="ABH32"/>
      <c r="ABI32"/>
      <c r="ABJ32"/>
      <c r="ABK32"/>
      <c r="ABL32"/>
      <c r="ABM32"/>
      <c r="ABN32"/>
      <c r="ABO32"/>
      <c r="ABP32"/>
      <c r="ABQ32"/>
      <c r="ABR32"/>
      <c r="ABS32"/>
      <c r="ABT32"/>
      <c r="ABU32"/>
      <c r="ABV32"/>
      <c r="ABW32"/>
      <c r="ABX32"/>
      <c r="ABY32"/>
      <c r="ABZ32"/>
      <c r="ACA32"/>
      <c r="ACB32"/>
      <c r="ACC32"/>
      <c r="ACD32"/>
      <c r="ACE32"/>
      <c r="ACF32"/>
      <c r="ACG32"/>
      <c r="ACH32"/>
      <c r="ACI32"/>
      <c r="ACJ32"/>
      <c r="ACK32"/>
      <c r="ACL32"/>
      <c r="ACM32"/>
      <c r="ACN32"/>
      <c r="ACO32"/>
      <c r="ACP32"/>
      <c r="ACQ32"/>
      <c r="ACR32"/>
      <c r="ACS32"/>
      <c r="ACT32"/>
      <c r="ACU32"/>
      <c r="ACV32"/>
      <c r="ACW32"/>
      <c r="ACX32"/>
      <c r="ACY32"/>
      <c r="ACZ32"/>
      <c r="ADA32"/>
      <c r="ADB32"/>
      <c r="ADC32"/>
      <c r="ADD32"/>
      <c r="ADE32"/>
      <c r="ADF32"/>
      <c r="ADG32"/>
      <c r="ADH32"/>
      <c r="ADI32"/>
      <c r="ADJ32"/>
      <c r="ADK32"/>
      <c r="ADL32"/>
      <c r="ADM32"/>
      <c r="ADN32"/>
      <c r="ADO32"/>
      <c r="ADP32"/>
      <c r="ADQ32"/>
      <c r="ADR32"/>
      <c r="ADS32"/>
      <c r="ADT32"/>
      <c r="ADU32"/>
      <c r="ADV32"/>
      <c r="ADW32"/>
      <c r="ADX32"/>
      <c r="ADY32"/>
      <c r="ADZ32"/>
      <c r="AEA32"/>
      <c r="AEB32"/>
      <c r="AEC32"/>
      <c r="AED32"/>
      <c r="AEE32"/>
      <c r="AEF32"/>
      <c r="AEG32"/>
      <c r="AEH32"/>
      <c r="AEI32"/>
      <c r="AEJ32"/>
      <c r="AEK32"/>
      <c r="AEL32"/>
      <c r="AEM32"/>
      <c r="AEN32"/>
      <c r="AEO32"/>
      <c r="AEP32"/>
      <c r="AEQ32"/>
      <c r="AER32"/>
      <c r="AES32"/>
      <c r="AET32"/>
      <c r="AEU32"/>
      <c r="AEV32"/>
      <c r="AEW32"/>
      <c r="AEX32"/>
      <c r="AEY32"/>
      <c r="AEZ32"/>
      <c r="AFA32"/>
      <c r="AFB32"/>
      <c r="AFC32"/>
      <c r="AFD32"/>
      <c r="AFE32"/>
      <c r="AFF32"/>
      <c r="AFG32"/>
      <c r="AFH32"/>
      <c r="AFI32"/>
      <c r="AFJ32"/>
      <c r="AFK32"/>
      <c r="AFL32"/>
      <c r="AFM32"/>
      <c r="AFN32"/>
      <c r="AFO32"/>
      <c r="AFP32"/>
      <c r="AFQ32"/>
      <c r="AFR32"/>
      <c r="AFS32"/>
      <c r="AFT32"/>
      <c r="AFU32"/>
      <c r="AFV32"/>
      <c r="AFW32"/>
      <c r="AFX32"/>
      <c r="AFY32"/>
      <c r="AFZ32"/>
      <c r="AGA32"/>
      <c r="AGB32"/>
      <c r="AGC32"/>
      <c r="AGD32"/>
      <c r="AGE32"/>
      <c r="AGF32"/>
      <c r="AGG32"/>
      <c r="AGH32"/>
      <c r="AGI32"/>
      <c r="AGJ32"/>
      <c r="AGK32"/>
      <c r="AGL32"/>
      <c r="AGM32"/>
      <c r="AGN32"/>
      <c r="AGO32"/>
      <c r="AGP32"/>
      <c r="AGQ32"/>
      <c r="AGR32"/>
      <c r="AGS32"/>
      <c r="AGT32"/>
      <c r="AGU32"/>
      <c r="AGV32"/>
      <c r="AGW32"/>
      <c r="AGX32"/>
      <c r="AGY32"/>
      <c r="AGZ32"/>
      <c r="AHA32"/>
      <c r="AHB32"/>
      <c r="AHC32"/>
      <c r="AHD32"/>
      <c r="AHE32"/>
      <c r="AHF32"/>
      <c r="AHG32"/>
      <c r="AHH32"/>
      <c r="AHI32"/>
      <c r="AHJ32"/>
      <c r="AHK32"/>
      <c r="AHL32"/>
      <c r="AHM32"/>
      <c r="AHN32"/>
      <c r="AHO32"/>
      <c r="AHP32"/>
      <c r="AHQ32"/>
      <c r="AHR32"/>
      <c r="AHS32"/>
      <c r="AHT32"/>
      <c r="AHU32"/>
      <c r="AHV32"/>
      <c r="AHW32"/>
      <c r="AHX32"/>
      <c r="AHY32"/>
      <c r="AHZ32"/>
      <c r="AIA32"/>
      <c r="AIB32"/>
      <c r="AIC32"/>
      <c r="AID32"/>
      <c r="AIE32"/>
      <c r="AIF32"/>
      <c r="AIG32"/>
      <c r="AIH32"/>
      <c r="AII32"/>
      <c r="AIJ32"/>
      <c r="AIK32"/>
      <c r="AIL32"/>
      <c r="AIM32"/>
      <c r="AIN32"/>
      <c r="AIO32"/>
      <c r="AIP32"/>
      <c r="AIQ32"/>
      <c r="AIR32"/>
      <c r="AIS32"/>
      <c r="AIT32"/>
      <c r="AIU32"/>
      <c r="AIV32"/>
      <c r="AIW32"/>
      <c r="AIX32"/>
      <c r="AIY32"/>
      <c r="AIZ32"/>
      <c r="AJA32"/>
      <c r="AJB32"/>
      <c r="AJC32"/>
      <c r="AJD32"/>
      <c r="AJE32"/>
      <c r="AJF32"/>
      <c r="AJG32"/>
      <c r="AJH32"/>
      <c r="AJI32"/>
      <c r="AJJ32"/>
      <c r="AJK32"/>
      <c r="AJL32"/>
      <c r="AJM32"/>
      <c r="AJN32"/>
      <c r="AJO32"/>
      <c r="AJP32"/>
      <c r="AJQ32"/>
      <c r="AJR32"/>
      <c r="AJS32"/>
      <c r="AJT32"/>
      <c r="AJU32"/>
      <c r="AJV32"/>
      <c r="AJW32"/>
      <c r="AJX32"/>
      <c r="AJY32"/>
      <c r="AJZ32"/>
      <c r="AKA32"/>
      <c r="AKB32"/>
      <c r="AKC32"/>
      <c r="AKD32"/>
      <c r="AKE32"/>
      <c r="AKF32"/>
      <c r="AKG32"/>
      <c r="AKH32"/>
      <c r="AKI32"/>
      <c r="AKJ32"/>
      <c r="AKK32"/>
      <c r="AKL32"/>
      <c r="AKM32"/>
      <c r="AKN32"/>
      <c r="AKO32"/>
      <c r="AKP32"/>
      <c r="AKQ32"/>
      <c r="AKR32"/>
      <c r="AKS32"/>
      <c r="AKT32"/>
      <c r="AKU32"/>
      <c r="AKV32"/>
      <c r="AKW32"/>
      <c r="AKX32"/>
      <c r="AKY32"/>
      <c r="AKZ32"/>
      <c r="ALA32"/>
      <c r="ALB32"/>
      <c r="ALC32"/>
      <c r="ALD32"/>
      <c r="ALE32"/>
      <c r="ALF32"/>
      <c r="ALG32"/>
      <c r="ALH32"/>
      <c r="ALI32"/>
      <c r="ALJ32"/>
      <c r="ALK32"/>
      <c r="ALL32"/>
      <c r="ALM32"/>
      <c r="ALN32"/>
      <c r="ALO32"/>
      <c r="ALP32"/>
      <c r="ALQ32"/>
      <c r="ALR32"/>
      <c r="ALS32"/>
      <c r="ALT32"/>
      <c r="ALU32"/>
      <c r="ALV32"/>
      <c r="ALW32"/>
      <c r="ALX32"/>
      <c r="ALY32"/>
      <c r="ALZ32"/>
      <c r="AMA32"/>
      <c r="AMB32"/>
      <c r="AMC32"/>
      <c r="AMD32"/>
      <c r="AME32"/>
      <c r="AMF32"/>
      <c r="AMG32"/>
      <c r="AMH32"/>
      <c r="AMI32"/>
      <c r="AMJ32"/>
    </row>
    <row r="33" spans="1:1025" ht="12.75" customHeight="1" x14ac:dyDescent="0.25">
      <c r="A33" s="186" t="s">
        <v>40</v>
      </c>
      <c r="B33" s="186" t="s">
        <v>41</v>
      </c>
      <c r="C33" s="186" t="s">
        <v>35</v>
      </c>
      <c r="D33" s="286" t="s">
        <v>42</v>
      </c>
      <c r="E33" s="186" t="s">
        <v>43</v>
      </c>
      <c r="F33" s="186" t="s">
        <v>44</v>
      </c>
      <c r="G33" s="186">
        <v>26</v>
      </c>
      <c r="H33" s="186" t="s">
        <v>45</v>
      </c>
      <c r="I33" s="287" t="str">
        <f>HYPERLINK("mailto:carine.bigot@laposte.net","carine.bigot@laposte.net")</f>
        <v>carine.bigot@laposte.net</v>
      </c>
      <c r="J33" s="285" t="s">
        <v>19</v>
      </c>
      <c r="K33" s="186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  <c r="IU33"/>
      <c r="IV33"/>
      <c r="IW33"/>
      <c r="IX33"/>
      <c r="IY33"/>
      <c r="IZ33"/>
      <c r="JA33"/>
      <c r="JB33"/>
      <c r="JC33"/>
      <c r="JD33"/>
      <c r="JE33"/>
      <c r="JF33"/>
      <c r="JG33"/>
      <c r="JH33"/>
      <c r="JI33"/>
      <c r="JJ33"/>
      <c r="JK33"/>
      <c r="JL33"/>
      <c r="JM33"/>
      <c r="JN33"/>
      <c r="JO33"/>
      <c r="JP33"/>
      <c r="JQ33"/>
      <c r="JR33"/>
      <c r="JS33"/>
      <c r="JT33"/>
      <c r="JU33"/>
      <c r="JV33"/>
      <c r="JW33"/>
      <c r="JX33"/>
      <c r="JY33"/>
      <c r="JZ33"/>
      <c r="KA33"/>
      <c r="KB33"/>
      <c r="KC33"/>
      <c r="KD33"/>
      <c r="KE33"/>
      <c r="KF33"/>
      <c r="KG33"/>
      <c r="KH33"/>
      <c r="KI33"/>
      <c r="KJ33"/>
      <c r="KK33"/>
      <c r="KL33"/>
      <c r="KM33"/>
      <c r="KN33"/>
      <c r="KO33"/>
      <c r="KP33"/>
      <c r="KQ33"/>
      <c r="KR33"/>
      <c r="KS33"/>
      <c r="KT33"/>
      <c r="KU33"/>
      <c r="KV33"/>
      <c r="KW33"/>
      <c r="KX33"/>
      <c r="KY33"/>
      <c r="KZ33"/>
      <c r="LA33"/>
      <c r="LB33"/>
      <c r="LC33"/>
      <c r="LD33"/>
      <c r="LE33"/>
      <c r="LF33"/>
      <c r="LG33"/>
      <c r="LH33"/>
      <c r="LI33"/>
      <c r="LJ33"/>
      <c r="LK33"/>
      <c r="LL33"/>
      <c r="LM33"/>
      <c r="LN33"/>
      <c r="LO33"/>
      <c r="LP33"/>
      <c r="LQ33"/>
      <c r="LR33"/>
      <c r="LS33"/>
      <c r="LT33"/>
      <c r="LU33"/>
      <c r="LV33"/>
      <c r="LW33"/>
      <c r="LX33"/>
      <c r="LY33"/>
      <c r="LZ33"/>
      <c r="MA33"/>
      <c r="MB33"/>
      <c r="MC33"/>
      <c r="MD33"/>
      <c r="ME33"/>
      <c r="MF33"/>
      <c r="MG33"/>
      <c r="MH33"/>
      <c r="MI33"/>
      <c r="MJ33"/>
      <c r="MK33"/>
      <c r="ML33"/>
      <c r="MM33"/>
      <c r="MN33"/>
      <c r="MO33"/>
      <c r="MP33"/>
      <c r="MQ33"/>
      <c r="MR33"/>
      <c r="MS33"/>
      <c r="MT33"/>
      <c r="MU33"/>
      <c r="MV33"/>
      <c r="MW33"/>
      <c r="MX33"/>
      <c r="MY33"/>
      <c r="MZ33"/>
      <c r="NA33"/>
      <c r="NB33"/>
      <c r="NC33"/>
      <c r="ND33"/>
      <c r="NE33"/>
      <c r="NF33"/>
      <c r="NG33"/>
      <c r="NH33"/>
      <c r="NI33"/>
      <c r="NJ33"/>
      <c r="NK33"/>
      <c r="NL33"/>
      <c r="NM33"/>
      <c r="NN33"/>
      <c r="NO33"/>
      <c r="NP33"/>
      <c r="NQ33"/>
      <c r="NR33"/>
      <c r="NS33"/>
      <c r="NT33"/>
      <c r="NU33"/>
      <c r="NV33"/>
      <c r="NW33"/>
      <c r="NX33"/>
      <c r="NY33"/>
      <c r="NZ33"/>
      <c r="OA33"/>
      <c r="OB33"/>
      <c r="OC33"/>
      <c r="OD33"/>
      <c r="OE33"/>
      <c r="OF33"/>
      <c r="OG33"/>
      <c r="OH33"/>
      <c r="OI33"/>
      <c r="OJ33"/>
      <c r="OK33"/>
      <c r="OL33"/>
      <c r="OM33"/>
      <c r="ON33"/>
      <c r="OO33"/>
      <c r="OP33"/>
      <c r="OQ33"/>
      <c r="OR33"/>
      <c r="OS33"/>
      <c r="OT33"/>
      <c r="OU33"/>
      <c r="OV33"/>
      <c r="OW33"/>
      <c r="OX33"/>
      <c r="OY33"/>
      <c r="OZ33"/>
      <c r="PA33"/>
      <c r="PB33"/>
      <c r="PC33"/>
      <c r="PD33"/>
      <c r="PE33"/>
      <c r="PF33"/>
      <c r="PG33"/>
      <c r="PH33"/>
      <c r="PI33"/>
      <c r="PJ33"/>
      <c r="PK33"/>
      <c r="PL33"/>
      <c r="PM33"/>
      <c r="PN33"/>
      <c r="PO33"/>
      <c r="PP33"/>
      <c r="PQ33"/>
      <c r="PR33"/>
      <c r="PS33"/>
      <c r="PT33"/>
      <c r="PU33"/>
      <c r="PV33"/>
      <c r="PW33"/>
      <c r="PX33"/>
      <c r="PY33"/>
      <c r="PZ33"/>
      <c r="QA33"/>
      <c r="QB33"/>
      <c r="QC33"/>
      <c r="QD33"/>
      <c r="QE33"/>
      <c r="QF33"/>
      <c r="QG33"/>
      <c r="QH33"/>
      <c r="QI33"/>
      <c r="QJ33"/>
      <c r="QK33"/>
      <c r="QL33"/>
      <c r="QM33"/>
      <c r="QN33"/>
      <c r="QO33"/>
      <c r="QP33"/>
      <c r="QQ33"/>
      <c r="QR33"/>
      <c r="QS33"/>
      <c r="QT33"/>
      <c r="QU33"/>
      <c r="QV33"/>
      <c r="QW33"/>
      <c r="QX33"/>
      <c r="QY33"/>
      <c r="QZ33"/>
      <c r="RA33"/>
      <c r="RB33"/>
      <c r="RC33"/>
      <c r="RD33"/>
      <c r="RE33"/>
      <c r="RF33"/>
      <c r="RG33"/>
      <c r="RH33"/>
      <c r="RI33"/>
      <c r="RJ33"/>
      <c r="RK33"/>
      <c r="RL33"/>
      <c r="RM33"/>
      <c r="RN33"/>
      <c r="RO33"/>
      <c r="RP33"/>
      <c r="RQ33"/>
      <c r="RR33"/>
      <c r="RS33"/>
      <c r="RT33"/>
      <c r="RU33"/>
      <c r="RV33"/>
      <c r="RW33"/>
      <c r="RX33"/>
      <c r="RY33"/>
      <c r="RZ33"/>
      <c r="SA33"/>
      <c r="SB33"/>
      <c r="SC33"/>
      <c r="SD33"/>
      <c r="SE33"/>
      <c r="SF33"/>
      <c r="SG33"/>
      <c r="SH33"/>
      <c r="SI33"/>
      <c r="SJ33"/>
      <c r="SK33"/>
      <c r="SL33"/>
      <c r="SM33"/>
      <c r="SN33"/>
      <c r="SO33"/>
      <c r="SP33"/>
      <c r="SQ33"/>
      <c r="SR33"/>
      <c r="SS33"/>
      <c r="ST33"/>
      <c r="SU33"/>
      <c r="SV33"/>
      <c r="SW33"/>
      <c r="SX33"/>
      <c r="SY33"/>
      <c r="SZ33"/>
      <c r="TA33"/>
      <c r="TB33"/>
      <c r="TC33"/>
      <c r="TD33"/>
      <c r="TE33"/>
      <c r="TF33"/>
      <c r="TG33"/>
      <c r="TH33"/>
      <c r="TI33"/>
      <c r="TJ33"/>
      <c r="TK33"/>
      <c r="TL33"/>
      <c r="TM33"/>
      <c r="TN33"/>
      <c r="TO33"/>
      <c r="TP33"/>
      <c r="TQ33"/>
      <c r="TR33"/>
      <c r="TS33"/>
      <c r="TT33"/>
      <c r="TU33"/>
      <c r="TV33"/>
      <c r="TW33"/>
      <c r="TX33"/>
      <c r="TY33"/>
      <c r="TZ33"/>
      <c r="UA33"/>
      <c r="UB33"/>
      <c r="UC33"/>
      <c r="UD33"/>
      <c r="UE33"/>
      <c r="UF33"/>
      <c r="UG33"/>
      <c r="UH33"/>
      <c r="UI33"/>
      <c r="UJ33"/>
      <c r="UK33"/>
      <c r="UL33"/>
      <c r="UM33"/>
      <c r="UN33"/>
      <c r="UO33"/>
      <c r="UP33"/>
      <c r="UQ33"/>
      <c r="UR33"/>
      <c r="US33"/>
      <c r="UT33"/>
      <c r="UU33"/>
      <c r="UV33"/>
      <c r="UW33"/>
      <c r="UX33"/>
      <c r="UY33"/>
      <c r="UZ33"/>
      <c r="VA33"/>
      <c r="VB33"/>
      <c r="VC33"/>
      <c r="VD33"/>
      <c r="VE33"/>
      <c r="VF33"/>
      <c r="VG33"/>
      <c r="VH33"/>
      <c r="VI33"/>
      <c r="VJ33"/>
      <c r="VK33"/>
      <c r="VL33"/>
      <c r="VM33"/>
      <c r="VN33"/>
      <c r="VO33"/>
      <c r="VP33"/>
      <c r="VQ33"/>
      <c r="VR33"/>
      <c r="VS33"/>
      <c r="VT33"/>
      <c r="VU33"/>
      <c r="VV33"/>
      <c r="VW33"/>
      <c r="VX33"/>
      <c r="VY33"/>
      <c r="VZ33"/>
      <c r="WA33"/>
      <c r="WB33"/>
      <c r="WC33"/>
      <c r="WD33"/>
      <c r="WE33"/>
      <c r="WF33"/>
      <c r="WG33"/>
      <c r="WH33"/>
      <c r="WI33"/>
      <c r="WJ33"/>
      <c r="WK33"/>
      <c r="WL33"/>
      <c r="WM33"/>
      <c r="WN33"/>
      <c r="WO33"/>
      <c r="WP33"/>
      <c r="WQ33"/>
      <c r="WR33"/>
      <c r="WS33"/>
      <c r="WT33"/>
      <c r="WU33"/>
      <c r="WV33"/>
      <c r="WW33"/>
      <c r="WX33"/>
      <c r="WY33"/>
      <c r="WZ33"/>
      <c r="XA33"/>
      <c r="XB33"/>
      <c r="XC33"/>
      <c r="XD33"/>
      <c r="XE33"/>
      <c r="XF33"/>
      <c r="XG33"/>
      <c r="XH33"/>
      <c r="XI33"/>
      <c r="XJ33"/>
      <c r="XK33"/>
      <c r="XL33"/>
      <c r="XM33"/>
      <c r="XN33"/>
      <c r="XO33"/>
      <c r="XP33"/>
      <c r="XQ33"/>
      <c r="XR33"/>
      <c r="XS33"/>
      <c r="XT33"/>
      <c r="XU33"/>
      <c r="XV33"/>
      <c r="XW33"/>
      <c r="XX33"/>
      <c r="XY33"/>
      <c r="XZ33"/>
      <c r="YA33"/>
      <c r="YB33"/>
      <c r="YC33"/>
      <c r="YD33"/>
      <c r="YE33"/>
      <c r="YF33"/>
      <c r="YG33"/>
      <c r="YH33"/>
      <c r="YI33"/>
      <c r="YJ33"/>
      <c r="YK33"/>
      <c r="YL33"/>
      <c r="YM33"/>
      <c r="YN33"/>
      <c r="YO33"/>
      <c r="YP33"/>
      <c r="YQ33"/>
      <c r="YR33"/>
      <c r="YS33"/>
      <c r="YT33"/>
      <c r="YU33"/>
      <c r="YV33"/>
      <c r="YW33"/>
      <c r="YX33"/>
      <c r="YY33"/>
      <c r="YZ33"/>
      <c r="ZA33"/>
      <c r="ZB33"/>
      <c r="ZC33"/>
      <c r="ZD33"/>
      <c r="ZE33"/>
      <c r="ZF33"/>
      <c r="ZG33"/>
      <c r="ZH33"/>
      <c r="ZI33"/>
      <c r="ZJ33"/>
      <c r="ZK33"/>
      <c r="ZL33"/>
      <c r="ZM33"/>
      <c r="ZN33"/>
      <c r="ZO33"/>
      <c r="ZP33"/>
      <c r="ZQ33"/>
      <c r="ZR33"/>
      <c r="ZS33"/>
      <c r="ZT33"/>
      <c r="ZU33"/>
      <c r="ZV33"/>
      <c r="ZW33"/>
      <c r="ZX33"/>
      <c r="ZY33"/>
      <c r="ZZ33"/>
      <c r="AAA33"/>
      <c r="AAB33"/>
      <c r="AAC33"/>
      <c r="AAD33"/>
      <c r="AAE33"/>
      <c r="AAF33"/>
      <c r="AAG33"/>
      <c r="AAH33"/>
      <c r="AAI33"/>
      <c r="AAJ33"/>
      <c r="AAK33"/>
      <c r="AAL33"/>
      <c r="AAM33"/>
      <c r="AAN33"/>
      <c r="AAO33"/>
      <c r="AAP33"/>
      <c r="AAQ33"/>
      <c r="AAR33"/>
      <c r="AAS33"/>
      <c r="AAT33"/>
      <c r="AAU33"/>
      <c r="AAV33"/>
      <c r="AAW33"/>
      <c r="AAX33"/>
      <c r="AAY33"/>
      <c r="AAZ33"/>
      <c r="ABA33"/>
      <c r="ABB33"/>
      <c r="ABC33"/>
      <c r="ABD33"/>
      <c r="ABE33"/>
      <c r="ABF33"/>
      <c r="ABG33"/>
      <c r="ABH33"/>
      <c r="ABI33"/>
      <c r="ABJ33"/>
      <c r="ABK33"/>
      <c r="ABL33"/>
      <c r="ABM33"/>
      <c r="ABN33"/>
      <c r="ABO33"/>
      <c r="ABP33"/>
      <c r="ABQ33"/>
      <c r="ABR33"/>
      <c r="ABS33"/>
      <c r="ABT33"/>
      <c r="ABU33"/>
      <c r="ABV33"/>
      <c r="ABW33"/>
      <c r="ABX33"/>
      <c r="ABY33"/>
      <c r="ABZ33"/>
      <c r="ACA33"/>
      <c r="ACB33"/>
      <c r="ACC33"/>
      <c r="ACD33"/>
      <c r="ACE33"/>
      <c r="ACF33"/>
      <c r="ACG33"/>
      <c r="ACH33"/>
      <c r="ACI33"/>
      <c r="ACJ33"/>
      <c r="ACK33"/>
      <c r="ACL33"/>
      <c r="ACM33"/>
      <c r="ACN33"/>
      <c r="ACO33"/>
      <c r="ACP33"/>
      <c r="ACQ33"/>
      <c r="ACR33"/>
      <c r="ACS33"/>
      <c r="ACT33"/>
      <c r="ACU33"/>
      <c r="ACV33"/>
      <c r="ACW33"/>
      <c r="ACX33"/>
      <c r="ACY33"/>
      <c r="ACZ33"/>
      <c r="ADA33"/>
      <c r="ADB33"/>
      <c r="ADC33"/>
      <c r="ADD33"/>
      <c r="ADE33"/>
      <c r="ADF33"/>
      <c r="ADG33"/>
      <c r="ADH33"/>
      <c r="ADI33"/>
      <c r="ADJ33"/>
      <c r="ADK33"/>
      <c r="ADL33"/>
      <c r="ADM33"/>
      <c r="ADN33"/>
      <c r="ADO33"/>
      <c r="ADP33"/>
      <c r="ADQ33"/>
      <c r="ADR33"/>
      <c r="ADS33"/>
      <c r="ADT33"/>
      <c r="ADU33"/>
      <c r="ADV33"/>
      <c r="ADW33"/>
      <c r="ADX33"/>
      <c r="ADY33"/>
      <c r="ADZ33"/>
      <c r="AEA33"/>
      <c r="AEB33"/>
      <c r="AEC33"/>
      <c r="AED33"/>
      <c r="AEE33"/>
      <c r="AEF33"/>
      <c r="AEG33"/>
      <c r="AEH33"/>
      <c r="AEI33"/>
      <c r="AEJ33"/>
      <c r="AEK33"/>
      <c r="AEL33"/>
      <c r="AEM33"/>
      <c r="AEN33"/>
      <c r="AEO33"/>
      <c r="AEP33"/>
      <c r="AEQ33"/>
      <c r="AER33"/>
      <c r="AES33"/>
      <c r="AET33"/>
      <c r="AEU33"/>
      <c r="AEV33"/>
      <c r="AEW33"/>
      <c r="AEX33"/>
      <c r="AEY33"/>
      <c r="AEZ33"/>
      <c r="AFA33"/>
      <c r="AFB33"/>
      <c r="AFC33"/>
      <c r="AFD33"/>
      <c r="AFE33"/>
      <c r="AFF33"/>
      <c r="AFG33"/>
      <c r="AFH33"/>
      <c r="AFI33"/>
      <c r="AFJ33"/>
      <c r="AFK33"/>
      <c r="AFL33"/>
      <c r="AFM33"/>
      <c r="AFN33"/>
      <c r="AFO33"/>
      <c r="AFP33"/>
      <c r="AFQ33"/>
      <c r="AFR33"/>
      <c r="AFS33"/>
      <c r="AFT33"/>
      <c r="AFU33"/>
      <c r="AFV33"/>
      <c r="AFW33"/>
      <c r="AFX33"/>
      <c r="AFY33"/>
      <c r="AFZ33"/>
      <c r="AGA33"/>
      <c r="AGB33"/>
      <c r="AGC33"/>
      <c r="AGD33"/>
      <c r="AGE33"/>
      <c r="AGF33"/>
      <c r="AGG33"/>
      <c r="AGH33"/>
      <c r="AGI33"/>
      <c r="AGJ33"/>
      <c r="AGK33"/>
      <c r="AGL33"/>
      <c r="AGM33"/>
      <c r="AGN33"/>
      <c r="AGO33"/>
      <c r="AGP33"/>
      <c r="AGQ33"/>
      <c r="AGR33"/>
      <c r="AGS33"/>
      <c r="AGT33"/>
      <c r="AGU33"/>
      <c r="AGV33"/>
      <c r="AGW33"/>
      <c r="AGX33"/>
      <c r="AGY33"/>
      <c r="AGZ33"/>
      <c r="AHA33"/>
      <c r="AHB33"/>
      <c r="AHC33"/>
      <c r="AHD33"/>
      <c r="AHE33"/>
      <c r="AHF33"/>
      <c r="AHG33"/>
      <c r="AHH33"/>
      <c r="AHI33"/>
      <c r="AHJ33"/>
      <c r="AHK33"/>
      <c r="AHL33"/>
      <c r="AHM33"/>
      <c r="AHN33"/>
      <c r="AHO33"/>
      <c r="AHP33"/>
      <c r="AHQ33"/>
      <c r="AHR33"/>
      <c r="AHS33"/>
      <c r="AHT33"/>
      <c r="AHU33"/>
      <c r="AHV33"/>
      <c r="AHW33"/>
      <c r="AHX33"/>
      <c r="AHY33"/>
      <c r="AHZ33"/>
      <c r="AIA33"/>
      <c r="AIB33"/>
      <c r="AIC33"/>
      <c r="AID33"/>
      <c r="AIE33"/>
      <c r="AIF33"/>
      <c r="AIG33"/>
      <c r="AIH33"/>
      <c r="AII33"/>
      <c r="AIJ33"/>
      <c r="AIK33"/>
      <c r="AIL33"/>
      <c r="AIM33"/>
      <c r="AIN33"/>
      <c r="AIO33"/>
      <c r="AIP33"/>
      <c r="AIQ33"/>
      <c r="AIR33"/>
      <c r="AIS33"/>
      <c r="AIT33"/>
      <c r="AIU33"/>
      <c r="AIV33"/>
      <c r="AIW33"/>
      <c r="AIX33"/>
      <c r="AIY33"/>
      <c r="AIZ33"/>
      <c r="AJA33"/>
      <c r="AJB33"/>
      <c r="AJC33"/>
      <c r="AJD33"/>
      <c r="AJE33"/>
      <c r="AJF33"/>
      <c r="AJG33"/>
      <c r="AJH33"/>
      <c r="AJI33"/>
      <c r="AJJ33"/>
      <c r="AJK33"/>
      <c r="AJL33"/>
      <c r="AJM33"/>
      <c r="AJN33"/>
      <c r="AJO33"/>
      <c r="AJP33"/>
      <c r="AJQ33"/>
      <c r="AJR33"/>
      <c r="AJS33"/>
      <c r="AJT33"/>
      <c r="AJU33"/>
      <c r="AJV33"/>
      <c r="AJW33"/>
      <c r="AJX33"/>
      <c r="AJY33"/>
      <c r="AJZ33"/>
      <c r="AKA33"/>
      <c r="AKB33"/>
      <c r="AKC33"/>
      <c r="AKD33"/>
      <c r="AKE33"/>
      <c r="AKF33"/>
      <c r="AKG33"/>
      <c r="AKH33"/>
      <c r="AKI33"/>
      <c r="AKJ33"/>
      <c r="AKK33"/>
      <c r="AKL33"/>
      <c r="AKM33"/>
      <c r="AKN33"/>
      <c r="AKO33"/>
      <c r="AKP33"/>
      <c r="AKQ33"/>
      <c r="AKR33"/>
      <c r="AKS33"/>
      <c r="AKT33"/>
      <c r="AKU33"/>
      <c r="AKV33"/>
      <c r="AKW33"/>
      <c r="AKX33"/>
      <c r="AKY33"/>
      <c r="AKZ33"/>
      <c r="ALA33"/>
      <c r="ALB33"/>
      <c r="ALC33"/>
      <c r="ALD33"/>
      <c r="ALE33"/>
      <c r="ALF33"/>
      <c r="ALG33"/>
      <c r="ALH33"/>
      <c r="ALI33"/>
      <c r="ALJ33"/>
      <c r="ALK33"/>
      <c r="ALL33"/>
      <c r="ALM33"/>
      <c r="ALN33"/>
      <c r="ALO33"/>
      <c r="ALP33"/>
      <c r="ALQ33"/>
      <c r="ALR33"/>
      <c r="ALS33"/>
      <c r="ALT33"/>
      <c r="ALU33"/>
      <c r="ALV33"/>
      <c r="ALW33"/>
      <c r="ALX33"/>
      <c r="ALY33"/>
      <c r="ALZ33"/>
      <c r="AMA33"/>
      <c r="AMB33"/>
      <c r="AMC33"/>
      <c r="AMD33"/>
      <c r="AME33"/>
      <c r="AMF33"/>
      <c r="AMG33"/>
      <c r="AMH33"/>
      <c r="AMI33"/>
      <c r="AMJ33"/>
    </row>
    <row r="34" spans="1:1025" ht="12.75" customHeight="1" x14ac:dyDescent="0.25">
      <c r="A34" s="186" t="s">
        <v>143</v>
      </c>
      <c r="B34" s="186" t="s">
        <v>144</v>
      </c>
      <c r="C34" s="186" t="s">
        <v>35</v>
      </c>
      <c r="D34" s="286" t="s">
        <v>36</v>
      </c>
      <c r="E34" s="186"/>
      <c r="F34" s="186" t="s">
        <v>115</v>
      </c>
      <c r="G34" s="186"/>
      <c r="H34" s="186"/>
      <c r="I34" s="186" t="s">
        <v>145</v>
      </c>
      <c r="J34" s="186" t="s">
        <v>32</v>
      </c>
      <c r="K34" s="186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  <c r="IU34"/>
      <c r="IV34"/>
      <c r="IW34"/>
      <c r="IX34"/>
      <c r="IY34"/>
      <c r="IZ34"/>
      <c r="JA34"/>
      <c r="JB34"/>
      <c r="JC34"/>
      <c r="JD34"/>
      <c r="JE34"/>
      <c r="JF34"/>
      <c r="JG34"/>
      <c r="JH34"/>
      <c r="JI34"/>
      <c r="JJ34"/>
      <c r="JK34"/>
      <c r="JL34"/>
      <c r="JM34"/>
      <c r="JN34"/>
      <c r="JO34"/>
      <c r="JP34"/>
      <c r="JQ34"/>
      <c r="JR34"/>
      <c r="JS34"/>
      <c r="JT34"/>
      <c r="JU34"/>
      <c r="JV34"/>
      <c r="JW34"/>
      <c r="JX34"/>
      <c r="JY34"/>
      <c r="JZ34"/>
      <c r="KA34"/>
      <c r="KB34"/>
      <c r="KC34"/>
      <c r="KD34"/>
      <c r="KE34"/>
      <c r="KF34"/>
      <c r="KG34"/>
      <c r="KH34"/>
      <c r="KI34"/>
      <c r="KJ34"/>
      <c r="KK34"/>
      <c r="KL34"/>
      <c r="KM34"/>
      <c r="KN34"/>
      <c r="KO34"/>
      <c r="KP34"/>
      <c r="KQ34"/>
      <c r="KR34"/>
      <c r="KS34"/>
      <c r="KT34"/>
      <c r="KU34"/>
      <c r="KV34"/>
      <c r="KW34"/>
      <c r="KX34"/>
      <c r="KY34"/>
      <c r="KZ34"/>
      <c r="LA34"/>
      <c r="LB34"/>
      <c r="LC34"/>
      <c r="LD34"/>
      <c r="LE34"/>
      <c r="LF34"/>
      <c r="LG34"/>
      <c r="LH34"/>
      <c r="LI34"/>
      <c r="LJ34"/>
      <c r="LK34"/>
      <c r="LL34"/>
      <c r="LM34"/>
      <c r="LN34"/>
      <c r="LO34"/>
      <c r="LP34"/>
      <c r="LQ34"/>
      <c r="LR34"/>
      <c r="LS34"/>
      <c r="LT34"/>
      <c r="LU34"/>
      <c r="LV34"/>
      <c r="LW34"/>
      <c r="LX34"/>
      <c r="LY34"/>
      <c r="LZ34"/>
      <c r="MA34"/>
      <c r="MB34"/>
      <c r="MC34"/>
      <c r="MD34"/>
      <c r="ME34"/>
      <c r="MF34"/>
      <c r="MG34"/>
      <c r="MH34"/>
      <c r="MI34"/>
      <c r="MJ34"/>
      <c r="MK34"/>
      <c r="ML34"/>
      <c r="MM34"/>
      <c r="MN34"/>
      <c r="MO34"/>
      <c r="MP34"/>
      <c r="MQ34"/>
      <c r="MR34"/>
      <c r="MS34"/>
      <c r="MT34"/>
      <c r="MU34"/>
      <c r="MV34"/>
      <c r="MW34"/>
      <c r="MX34"/>
      <c r="MY34"/>
      <c r="MZ34"/>
      <c r="NA34"/>
      <c r="NB34"/>
      <c r="NC34"/>
      <c r="ND34"/>
      <c r="NE34"/>
      <c r="NF34"/>
      <c r="NG34"/>
      <c r="NH34"/>
      <c r="NI34"/>
      <c r="NJ34"/>
      <c r="NK34"/>
      <c r="NL34"/>
      <c r="NM34"/>
      <c r="NN34"/>
      <c r="NO34"/>
      <c r="NP34"/>
      <c r="NQ34"/>
      <c r="NR34"/>
      <c r="NS34"/>
      <c r="NT34"/>
      <c r="NU34"/>
      <c r="NV34"/>
      <c r="NW34"/>
      <c r="NX34"/>
      <c r="NY34"/>
      <c r="NZ34"/>
      <c r="OA34"/>
      <c r="OB34"/>
      <c r="OC34"/>
      <c r="OD34"/>
      <c r="OE34"/>
      <c r="OF34"/>
      <c r="OG34"/>
      <c r="OH34"/>
      <c r="OI34"/>
      <c r="OJ34"/>
      <c r="OK34"/>
      <c r="OL34"/>
      <c r="OM34"/>
      <c r="ON34"/>
      <c r="OO34"/>
      <c r="OP34"/>
      <c r="OQ34"/>
      <c r="OR34"/>
      <c r="OS34"/>
      <c r="OT34"/>
      <c r="OU34"/>
      <c r="OV34"/>
      <c r="OW34"/>
      <c r="OX34"/>
      <c r="OY34"/>
      <c r="OZ34"/>
      <c r="PA34"/>
      <c r="PB34"/>
      <c r="PC34"/>
      <c r="PD34"/>
      <c r="PE34"/>
      <c r="PF34"/>
      <c r="PG34"/>
      <c r="PH34"/>
      <c r="PI34"/>
      <c r="PJ34"/>
      <c r="PK34"/>
      <c r="PL34"/>
      <c r="PM34"/>
      <c r="PN34"/>
      <c r="PO34"/>
      <c r="PP34"/>
      <c r="PQ34"/>
      <c r="PR34"/>
      <c r="PS34"/>
      <c r="PT34"/>
      <c r="PU34"/>
      <c r="PV34"/>
      <c r="PW34"/>
      <c r="PX34"/>
      <c r="PY34"/>
      <c r="PZ34"/>
      <c r="QA34"/>
      <c r="QB34"/>
      <c r="QC34"/>
      <c r="QD34"/>
      <c r="QE34"/>
      <c r="QF34"/>
      <c r="QG34"/>
      <c r="QH34"/>
      <c r="QI34"/>
      <c r="QJ34"/>
      <c r="QK34"/>
      <c r="QL34"/>
      <c r="QM34"/>
      <c r="QN34"/>
      <c r="QO34"/>
      <c r="QP34"/>
      <c r="QQ34"/>
      <c r="QR34"/>
      <c r="QS34"/>
      <c r="QT34"/>
      <c r="QU34"/>
      <c r="QV34"/>
      <c r="QW34"/>
      <c r="QX34"/>
      <c r="QY34"/>
      <c r="QZ34"/>
      <c r="RA34"/>
      <c r="RB34"/>
      <c r="RC34"/>
      <c r="RD34"/>
      <c r="RE34"/>
      <c r="RF34"/>
      <c r="RG34"/>
      <c r="RH34"/>
      <c r="RI34"/>
      <c r="RJ34"/>
      <c r="RK34"/>
      <c r="RL34"/>
      <c r="RM34"/>
      <c r="RN34"/>
      <c r="RO34"/>
      <c r="RP34"/>
      <c r="RQ34"/>
      <c r="RR34"/>
      <c r="RS34"/>
      <c r="RT34"/>
      <c r="RU34"/>
      <c r="RV34"/>
      <c r="RW34"/>
      <c r="RX34"/>
      <c r="RY34"/>
      <c r="RZ34"/>
      <c r="SA34"/>
      <c r="SB34"/>
      <c r="SC34"/>
      <c r="SD34"/>
      <c r="SE34"/>
      <c r="SF34"/>
      <c r="SG34"/>
      <c r="SH34"/>
      <c r="SI34"/>
      <c r="SJ34"/>
      <c r="SK34"/>
      <c r="SL34"/>
      <c r="SM34"/>
      <c r="SN34"/>
      <c r="SO34"/>
      <c r="SP34"/>
      <c r="SQ34"/>
      <c r="SR34"/>
      <c r="SS34"/>
      <c r="ST34"/>
      <c r="SU34"/>
      <c r="SV34"/>
      <c r="SW34"/>
      <c r="SX34"/>
      <c r="SY34"/>
      <c r="SZ34"/>
      <c r="TA34"/>
      <c r="TB34"/>
      <c r="TC34"/>
      <c r="TD34"/>
      <c r="TE34"/>
      <c r="TF34"/>
      <c r="TG34"/>
      <c r="TH34"/>
      <c r="TI34"/>
      <c r="TJ34"/>
      <c r="TK34"/>
      <c r="TL34"/>
      <c r="TM34"/>
      <c r="TN34"/>
      <c r="TO34"/>
      <c r="TP34"/>
      <c r="TQ34"/>
      <c r="TR34"/>
      <c r="TS34"/>
      <c r="TT34"/>
      <c r="TU34"/>
      <c r="TV34"/>
      <c r="TW34"/>
      <c r="TX34"/>
      <c r="TY34"/>
      <c r="TZ34"/>
      <c r="UA34"/>
      <c r="UB34"/>
      <c r="UC34"/>
      <c r="UD34"/>
      <c r="UE34"/>
      <c r="UF34"/>
      <c r="UG34"/>
      <c r="UH34"/>
      <c r="UI34"/>
      <c r="UJ34"/>
      <c r="UK34"/>
      <c r="UL34"/>
      <c r="UM34"/>
      <c r="UN34"/>
      <c r="UO34"/>
      <c r="UP34"/>
      <c r="UQ34"/>
      <c r="UR34"/>
      <c r="US34"/>
      <c r="UT34"/>
      <c r="UU34"/>
      <c r="UV34"/>
      <c r="UW34"/>
      <c r="UX34"/>
      <c r="UY34"/>
      <c r="UZ34"/>
      <c r="VA34"/>
      <c r="VB34"/>
      <c r="VC34"/>
      <c r="VD34"/>
      <c r="VE34"/>
      <c r="VF34"/>
      <c r="VG34"/>
      <c r="VH34"/>
      <c r="VI34"/>
      <c r="VJ34"/>
      <c r="VK34"/>
      <c r="VL34"/>
      <c r="VM34"/>
      <c r="VN34"/>
      <c r="VO34"/>
      <c r="VP34"/>
      <c r="VQ34"/>
      <c r="VR34"/>
      <c r="VS34"/>
      <c r="VT34"/>
      <c r="VU34"/>
      <c r="VV34"/>
      <c r="VW34"/>
      <c r="VX34"/>
      <c r="VY34"/>
      <c r="VZ34"/>
      <c r="WA34"/>
      <c r="WB34"/>
      <c r="WC34"/>
      <c r="WD34"/>
      <c r="WE34"/>
      <c r="WF34"/>
      <c r="WG34"/>
      <c r="WH34"/>
      <c r="WI34"/>
      <c r="WJ34"/>
      <c r="WK34"/>
      <c r="WL34"/>
      <c r="WM34"/>
      <c r="WN34"/>
      <c r="WO34"/>
      <c r="WP34"/>
      <c r="WQ34"/>
      <c r="WR34"/>
      <c r="WS34"/>
      <c r="WT34"/>
      <c r="WU34"/>
      <c r="WV34"/>
      <c r="WW34"/>
      <c r="WX34"/>
      <c r="WY34"/>
      <c r="WZ34"/>
      <c r="XA34"/>
      <c r="XB34"/>
      <c r="XC34"/>
      <c r="XD34"/>
      <c r="XE34"/>
      <c r="XF34"/>
      <c r="XG34"/>
      <c r="XH34"/>
      <c r="XI34"/>
      <c r="XJ34"/>
      <c r="XK34"/>
      <c r="XL34"/>
      <c r="XM34"/>
      <c r="XN34"/>
      <c r="XO34"/>
      <c r="XP34"/>
      <c r="XQ34"/>
      <c r="XR34"/>
      <c r="XS34"/>
      <c r="XT34"/>
      <c r="XU34"/>
      <c r="XV34"/>
      <c r="XW34"/>
      <c r="XX34"/>
      <c r="XY34"/>
      <c r="XZ34"/>
      <c r="YA34"/>
      <c r="YB34"/>
      <c r="YC34"/>
      <c r="YD34"/>
      <c r="YE34"/>
      <c r="YF34"/>
      <c r="YG34"/>
      <c r="YH34"/>
      <c r="YI34"/>
      <c r="YJ34"/>
      <c r="YK34"/>
      <c r="YL34"/>
      <c r="YM34"/>
      <c r="YN34"/>
      <c r="YO34"/>
      <c r="YP34"/>
      <c r="YQ34"/>
      <c r="YR34"/>
      <c r="YS34"/>
      <c r="YT34"/>
      <c r="YU34"/>
      <c r="YV34"/>
      <c r="YW34"/>
      <c r="YX34"/>
      <c r="YY34"/>
      <c r="YZ34"/>
      <c r="ZA34"/>
      <c r="ZB34"/>
      <c r="ZC34"/>
      <c r="ZD34"/>
      <c r="ZE34"/>
      <c r="ZF34"/>
      <c r="ZG34"/>
      <c r="ZH34"/>
      <c r="ZI34"/>
      <c r="ZJ34"/>
      <c r="ZK34"/>
      <c r="ZL34"/>
      <c r="ZM34"/>
      <c r="ZN34"/>
      <c r="ZO34"/>
      <c r="ZP34"/>
      <c r="ZQ34"/>
      <c r="ZR34"/>
      <c r="ZS34"/>
      <c r="ZT34"/>
      <c r="ZU34"/>
      <c r="ZV34"/>
      <c r="ZW34"/>
      <c r="ZX34"/>
      <c r="ZY34"/>
      <c r="ZZ34"/>
      <c r="AAA34"/>
      <c r="AAB34"/>
      <c r="AAC34"/>
      <c r="AAD34"/>
      <c r="AAE34"/>
      <c r="AAF34"/>
      <c r="AAG34"/>
      <c r="AAH34"/>
      <c r="AAI34"/>
      <c r="AAJ34"/>
      <c r="AAK34"/>
      <c r="AAL34"/>
      <c r="AAM34"/>
      <c r="AAN34"/>
      <c r="AAO34"/>
      <c r="AAP34"/>
      <c r="AAQ34"/>
      <c r="AAR34"/>
      <c r="AAS34"/>
      <c r="AAT34"/>
      <c r="AAU34"/>
      <c r="AAV34"/>
      <c r="AAW34"/>
      <c r="AAX34"/>
      <c r="AAY34"/>
      <c r="AAZ34"/>
      <c r="ABA34"/>
      <c r="ABB34"/>
      <c r="ABC34"/>
      <c r="ABD34"/>
      <c r="ABE34"/>
      <c r="ABF34"/>
      <c r="ABG34"/>
      <c r="ABH34"/>
      <c r="ABI34"/>
      <c r="ABJ34"/>
      <c r="ABK34"/>
      <c r="ABL34"/>
      <c r="ABM34"/>
      <c r="ABN34"/>
      <c r="ABO34"/>
      <c r="ABP34"/>
      <c r="ABQ34"/>
      <c r="ABR34"/>
      <c r="ABS34"/>
      <c r="ABT34"/>
      <c r="ABU34"/>
      <c r="ABV34"/>
      <c r="ABW34"/>
      <c r="ABX34"/>
      <c r="ABY34"/>
      <c r="ABZ34"/>
      <c r="ACA34"/>
      <c r="ACB34"/>
      <c r="ACC34"/>
      <c r="ACD34"/>
      <c r="ACE34"/>
      <c r="ACF34"/>
      <c r="ACG34"/>
      <c r="ACH34"/>
      <c r="ACI34"/>
      <c r="ACJ34"/>
      <c r="ACK34"/>
      <c r="ACL34"/>
      <c r="ACM34"/>
      <c r="ACN34"/>
      <c r="ACO34"/>
      <c r="ACP34"/>
      <c r="ACQ34"/>
      <c r="ACR34"/>
      <c r="ACS34"/>
      <c r="ACT34"/>
      <c r="ACU34"/>
      <c r="ACV34"/>
      <c r="ACW34"/>
      <c r="ACX34"/>
      <c r="ACY34"/>
      <c r="ACZ34"/>
      <c r="ADA34"/>
      <c r="ADB34"/>
      <c r="ADC34"/>
      <c r="ADD34"/>
      <c r="ADE34"/>
      <c r="ADF34"/>
      <c r="ADG34"/>
      <c r="ADH34"/>
      <c r="ADI34"/>
      <c r="ADJ34"/>
      <c r="ADK34"/>
      <c r="ADL34"/>
      <c r="ADM34"/>
      <c r="ADN34"/>
      <c r="ADO34"/>
      <c r="ADP34"/>
      <c r="ADQ34"/>
      <c r="ADR34"/>
      <c r="ADS34"/>
      <c r="ADT34"/>
      <c r="ADU34"/>
      <c r="ADV34"/>
      <c r="ADW34"/>
      <c r="ADX34"/>
      <c r="ADY34"/>
      <c r="ADZ34"/>
      <c r="AEA34"/>
      <c r="AEB34"/>
      <c r="AEC34"/>
      <c r="AED34"/>
      <c r="AEE34"/>
      <c r="AEF34"/>
      <c r="AEG34"/>
      <c r="AEH34"/>
      <c r="AEI34"/>
      <c r="AEJ34"/>
      <c r="AEK34"/>
      <c r="AEL34"/>
      <c r="AEM34"/>
      <c r="AEN34"/>
      <c r="AEO34"/>
      <c r="AEP34"/>
      <c r="AEQ34"/>
      <c r="AER34"/>
      <c r="AES34"/>
      <c r="AET34"/>
      <c r="AEU34"/>
      <c r="AEV34"/>
      <c r="AEW34"/>
      <c r="AEX34"/>
      <c r="AEY34"/>
      <c r="AEZ34"/>
      <c r="AFA34"/>
      <c r="AFB34"/>
      <c r="AFC34"/>
      <c r="AFD34"/>
      <c r="AFE34"/>
      <c r="AFF34"/>
      <c r="AFG34"/>
      <c r="AFH34"/>
      <c r="AFI34"/>
      <c r="AFJ34"/>
      <c r="AFK34"/>
      <c r="AFL34"/>
      <c r="AFM34"/>
      <c r="AFN34"/>
      <c r="AFO34"/>
      <c r="AFP34"/>
      <c r="AFQ34"/>
      <c r="AFR34"/>
      <c r="AFS34"/>
      <c r="AFT34"/>
      <c r="AFU34"/>
      <c r="AFV34"/>
      <c r="AFW34"/>
      <c r="AFX34"/>
      <c r="AFY34"/>
      <c r="AFZ34"/>
      <c r="AGA34"/>
      <c r="AGB34"/>
      <c r="AGC34"/>
      <c r="AGD34"/>
      <c r="AGE34"/>
      <c r="AGF34"/>
      <c r="AGG34"/>
      <c r="AGH34"/>
      <c r="AGI34"/>
      <c r="AGJ34"/>
      <c r="AGK34"/>
      <c r="AGL34"/>
      <c r="AGM34"/>
      <c r="AGN34"/>
      <c r="AGO34"/>
      <c r="AGP34"/>
      <c r="AGQ34"/>
      <c r="AGR34"/>
      <c r="AGS34"/>
      <c r="AGT34"/>
      <c r="AGU34"/>
      <c r="AGV34"/>
      <c r="AGW34"/>
      <c r="AGX34"/>
      <c r="AGY34"/>
      <c r="AGZ34"/>
      <c r="AHA34"/>
      <c r="AHB34"/>
      <c r="AHC34"/>
      <c r="AHD34"/>
      <c r="AHE34"/>
      <c r="AHF34"/>
      <c r="AHG34"/>
      <c r="AHH34"/>
      <c r="AHI34"/>
      <c r="AHJ34"/>
      <c r="AHK34"/>
      <c r="AHL34"/>
      <c r="AHM34"/>
      <c r="AHN34"/>
      <c r="AHO34"/>
      <c r="AHP34"/>
      <c r="AHQ34"/>
      <c r="AHR34"/>
      <c r="AHS34"/>
      <c r="AHT34"/>
      <c r="AHU34"/>
      <c r="AHV34"/>
      <c r="AHW34"/>
      <c r="AHX34"/>
      <c r="AHY34"/>
      <c r="AHZ34"/>
      <c r="AIA34"/>
      <c r="AIB34"/>
      <c r="AIC34"/>
      <c r="AID34"/>
      <c r="AIE34"/>
      <c r="AIF34"/>
      <c r="AIG34"/>
      <c r="AIH34"/>
      <c r="AII34"/>
      <c r="AIJ34"/>
      <c r="AIK34"/>
      <c r="AIL34"/>
      <c r="AIM34"/>
      <c r="AIN34"/>
      <c r="AIO34"/>
      <c r="AIP34"/>
      <c r="AIQ34"/>
      <c r="AIR34"/>
      <c r="AIS34"/>
      <c r="AIT34"/>
      <c r="AIU34"/>
      <c r="AIV34"/>
      <c r="AIW34"/>
      <c r="AIX34"/>
      <c r="AIY34"/>
      <c r="AIZ34"/>
      <c r="AJA34"/>
      <c r="AJB34"/>
      <c r="AJC34"/>
      <c r="AJD34"/>
      <c r="AJE34"/>
      <c r="AJF34"/>
      <c r="AJG34"/>
      <c r="AJH34"/>
      <c r="AJI34"/>
      <c r="AJJ34"/>
      <c r="AJK34"/>
      <c r="AJL34"/>
      <c r="AJM34"/>
      <c r="AJN34"/>
      <c r="AJO34"/>
      <c r="AJP34"/>
      <c r="AJQ34"/>
      <c r="AJR34"/>
      <c r="AJS34"/>
      <c r="AJT34"/>
      <c r="AJU34"/>
      <c r="AJV34"/>
      <c r="AJW34"/>
      <c r="AJX34"/>
      <c r="AJY34"/>
      <c r="AJZ34"/>
      <c r="AKA34"/>
      <c r="AKB34"/>
      <c r="AKC34"/>
      <c r="AKD34"/>
      <c r="AKE34"/>
      <c r="AKF34"/>
      <c r="AKG34"/>
      <c r="AKH34"/>
      <c r="AKI34"/>
      <c r="AKJ34"/>
      <c r="AKK34"/>
      <c r="AKL34"/>
      <c r="AKM34"/>
      <c r="AKN34"/>
      <c r="AKO34"/>
      <c r="AKP34"/>
      <c r="AKQ34"/>
      <c r="AKR34"/>
      <c r="AKS34"/>
      <c r="AKT34"/>
      <c r="AKU34"/>
      <c r="AKV34"/>
      <c r="AKW34"/>
      <c r="AKX34"/>
      <c r="AKY34"/>
      <c r="AKZ34"/>
      <c r="ALA34"/>
      <c r="ALB34"/>
      <c r="ALC34"/>
      <c r="ALD34"/>
      <c r="ALE34"/>
      <c r="ALF34"/>
      <c r="ALG34"/>
      <c r="ALH34"/>
      <c r="ALI34"/>
      <c r="ALJ34"/>
      <c r="ALK34"/>
      <c r="ALL34"/>
      <c r="ALM34"/>
      <c r="ALN34"/>
      <c r="ALO34"/>
      <c r="ALP34"/>
      <c r="ALQ34"/>
      <c r="ALR34"/>
      <c r="ALS34"/>
      <c r="ALT34"/>
      <c r="ALU34"/>
      <c r="ALV34"/>
      <c r="ALW34"/>
      <c r="ALX34"/>
      <c r="ALY34"/>
      <c r="ALZ34"/>
      <c r="AMA34"/>
      <c r="AMB34"/>
      <c r="AMC34"/>
      <c r="AMD34"/>
      <c r="AME34"/>
      <c r="AMF34"/>
      <c r="AMG34"/>
      <c r="AMH34"/>
      <c r="AMI34"/>
      <c r="AMJ34"/>
    </row>
    <row r="35" spans="1:1025" ht="12.75" customHeight="1" x14ac:dyDescent="0.25">
      <c r="A35" s="186" t="s">
        <v>160</v>
      </c>
      <c r="B35" s="186" t="s">
        <v>78</v>
      </c>
      <c r="C35" s="186" t="s">
        <v>35</v>
      </c>
      <c r="D35" s="286" t="s">
        <v>36</v>
      </c>
      <c r="E35" s="186" t="s">
        <v>43</v>
      </c>
      <c r="F35" s="186" t="s">
        <v>64</v>
      </c>
      <c r="G35" s="186">
        <v>27</v>
      </c>
      <c r="H35" s="186">
        <v>620110646</v>
      </c>
      <c r="I35" s="186" t="s">
        <v>161</v>
      </c>
      <c r="J35" s="186"/>
      <c r="K35" s="186" t="s">
        <v>19</v>
      </c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  <c r="IU35"/>
      <c r="IV35"/>
      <c r="IW35"/>
      <c r="IX35"/>
      <c r="IY35"/>
      <c r="IZ35"/>
      <c r="JA35"/>
      <c r="JB35"/>
      <c r="JC35"/>
      <c r="JD35"/>
      <c r="JE35"/>
      <c r="JF35"/>
      <c r="JG35"/>
      <c r="JH35"/>
      <c r="JI35"/>
      <c r="JJ35"/>
      <c r="JK35"/>
      <c r="JL35"/>
      <c r="JM35"/>
      <c r="JN35"/>
      <c r="JO35"/>
      <c r="JP35"/>
      <c r="JQ35"/>
      <c r="JR35"/>
      <c r="JS35"/>
      <c r="JT35"/>
      <c r="JU35"/>
      <c r="JV35"/>
      <c r="JW35"/>
      <c r="JX35"/>
      <c r="JY35"/>
      <c r="JZ35"/>
      <c r="KA35"/>
      <c r="KB35"/>
      <c r="KC35"/>
      <c r="KD35"/>
      <c r="KE35"/>
      <c r="KF35"/>
      <c r="KG35"/>
      <c r="KH35"/>
      <c r="KI35"/>
      <c r="KJ35"/>
      <c r="KK35"/>
      <c r="KL35"/>
      <c r="KM35"/>
      <c r="KN35"/>
      <c r="KO35"/>
      <c r="KP35"/>
      <c r="KQ35"/>
      <c r="KR35"/>
      <c r="KS35"/>
      <c r="KT35"/>
      <c r="KU35"/>
      <c r="KV35"/>
      <c r="KW35"/>
      <c r="KX35"/>
      <c r="KY35"/>
      <c r="KZ35"/>
      <c r="LA35"/>
      <c r="LB35"/>
      <c r="LC35"/>
      <c r="LD35"/>
      <c r="LE35"/>
      <c r="LF35"/>
      <c r="LG35"/>
      <c r="LH35"/>
      <c r="LI35"/>
      <c r="LJ35"/>
      <c r="LK35"/>
      <c r="LL35"/>
      <c r="LM35"/>
      <c r="LN35"/>
      <c r="LO35"/>
      <c r="LP35"/>
      <c r="LQ35"/>
      <c r="LR35"/>
      <c r="LS35"/>
      <c r="LT35"/>
      <c r="LU35"/>
      <c r="LV35"/>
      <c r="LW35"/>
      <c r="LX35"/>
      <c r="LY35"/>
      <c r="LZ35"/>
      <c r="MA35"/>
      <c r="MB35"/>
      <c r="MC35"/>
      <c r="MD35"/>
      <c r="ME35"/>
      <c r="MF35"/>
      <c r="MG35"/>
      <c r="MH35"/>
      <c r="MI35"/>
      <c r="MJ35"/>
      <c r="MK35"/>
      <c r="ML35"/>
      <c r="MM35"/>
      <c r="MN35"/>
      <c r="MO35"/>
      <c r="MP35"/>
      <c r="MQ35"/>
      <c r="MR35"/>
      <c r="MS35"/>
      <c r="MT35"/>
      <c r="MU35"/>
      <c r="MV35"/>
      <c r="MW35"/>
      <c r="MX35"/>
      <c r="MY35"/>
      <c r="MZ35"/>
      <c r="NA35"/>
      <c r="NB35"/>
      <c r="NC35"/>
      <c r="ND35"/>
      <c r="NE35"/>
      <c r="NF35"/>
      <c r="NG35"/>
      <c r="NH35"/>
      <c r="NI35"/>
      <c r="NJ35"/>
      <c r="NK35"/>
      <c r="NL35"/>
      <c r="NM35"/>
      <c r="NN35"/>
      <c r="NO35"/>
      <c r="NP35"/>
      <c r="NQ35"/>
      <c r="NR35"/>
      <c r="NS35"/>
      <c r="NT35"/>
      <c r="NU35"/>
      <c r="NV35"/>
      <c r="NW35"/>
      <c r="NX35"/>
      <c r="NY35"/>
      <c r="NZ35"/>
      <c r="OA35"/>
      <c r="OB35"/>
      <c r="OC35"/>
      <c r="OD35"/>
      <c r="OE35"/>
      <c r="OF35"/>
      <c r="OG35"/>
      <c r="OH35"/>
      <c r="OI35"/>
      <c r="OJ35"/>
      <c r="OK35"/>
      <c r="OL35"/>
      <c r="OM35"/>
      <c r="ON35"/>
      <c r="OO35"/>
      <c r="OP35"/>
      <c r="OQ35"/>
      <c r="OR35"/>
      <c r="OS35"/>
      <c r="OT35"/>
      <c r="OU35"/>
      <c r="OV35"/>
      <c r="OW35"/>
      <c r="OX35"/>
      <c r="OY35"/>
      <c r="OZ35"/>
      <c r="PA35"/>
      <c r="PB35"/>
      <c r="PC35"/>
      <c r="PD35"/>
      <c r="PE35"/>
      <c r="PF35"/>
      <c r="PG35"/>
      <c r="PH35"/>
      <c r="PI35"/>
      <c r="PJ35"/>
      <c r="PK35"/>
      <c r="PL35"/>
      <c r="PM35"/>
      <c r="PN35"/>
      <c r="PO35"/>
      <c r="PP35"/>
      <c r="PQ35"/>
      <c r="PR35"/>
      <c r="PS35"/>
      <c r="PT35"/>
      <c r="PU35"/>
      <c r="PV35"/>
      <c r="PW35"/>
      <c r="PX35"/>
      <c r="PY35"/>
      <c r="PZ35"/>
      <c r="QA35"/>
      <c r="QB35"/>
      <c r="QC35"/>
      <c r="QD35"/>
      <c r="QE35"/>
      <c r="QF35"/>
      <c r="QG35"/>
      <c r="QH35"/>
      <c r="QI35"/>
      <c r="QJ35"/>
      <c r="QK35"/>
      <c r="QL35"/>
      <c r="QM35"/>
      <c r="QN35"/>
      <c r="QO35"/>
      <c r="QP35"/>
      <c r="QQ35"/>
      <c r="QR35"/>
      <c r="QS35"/>
      <c r="QT35"/>
      <c r="QU35"/>
      <c r="QV35"/>
      <c r="QW35"/>
      <c r="QX35"/>
      <c r="QY35"/>
      <c r="QZ35"/>
      <c r="RA35"/>
      <c r="RB35"/>
      <c r="RC35"/>
      <c r="RD35"/>
      <c r="RE35"/>
      <c r="RF35"/>
      <c r="RG35"/>
      <c r="RH35"/>
      <c r="RI35"/>
      <c r="RJ35"/>
      <c r="RK35"/>
      <c r="RL35"/>
      <c r="RM35"/>
      <c r="RN35"/>
      <c r="RO35"/>
      <c r="RP35"/>
      <c r="RQ35"/>
      <c r="RR35"/>
      <c r="RS35"/>
      <c r="RT35"/>
      <c r="RU35"/>
      <c r="RV35"/>
      <c r="RW35"/>
      <c r="RX35"/>
      <c r="RY35"/>
      <c r="RZ35"/>
      <c r="SA35"/>
      <c r="SB35"/>
      <c r="SC35"/>
      <c r="SD35"/>
      <c r="SE35"/>
      <c r="SF35"/>
      <c r="SG35"/>
      <c r="SH35"/>
      <c r="SI35"/>
      <c r="SJ35"/>
      <c r="SK35"/>
      <c r="SL35"/>
      <c r="SM35"/>
      <c r="SN35"/>
      <c r="SO35"/>
      <c r="SP35"/>
      <c r="SQ35"/>
      <c r="SR35"/>
      <c r="SS35"/>
      <c r="ST35"/>
      <c r="SU35"/>
      <c r="SV35"/>
      <c r="SW35"/>
      <c r="SX35"/>
      <c r="SY35"/>
      <c r="SZ35"/>
      <c r="TA35"/>
      <c r="TB35"/>
      <c r="TC35"/>
      <c r="TD35"/>
      <c r="TE35"/>
      <c r="TF35"/>
      <c r="TG35"/>
      <c r="TH35"/>
      <c r="TI35"/>
      <c r="TJ35"/>
      <c r="TK35"/>
      <c r="TL35"/>
      <c r="TM35"/>
      <c r="TN35"/>
      <c r="TO35"/>
      <c r="TP35"/>
      <c r="TQ35"/>
      <c r="TR35"/>
      <c r="TS35"/>
      <c r="TT35"/>
      <c r="TU35"/>
      <c r="TV35"/>
      <c r="TW35"/>
      <c r="TX35"/>
      <c r="TY35"/>
      <c r="TZ35"/>
      <c r="UA35"/>
      <c r="UB35"/>
      <c r="UC35"/>
      <c r="UD35"/>
      <c r="UE35"/>
      <c r="UF35"/>
      <c r="UG35"/>
      <c r="UH35"/>
      <c r="UI35"/>
      <c r="UJ35"/>
      <c r="UK35"/>
      <c r="UL35"/>
      <c r="UM35"/>
      <c r="UN35"/>
      <c r="UO35"/>
      <c r="UP35"/>
      <c r="UQ35"/>
      <c r="UR35"/>
      <c r="US35"/>
      <c r="UT35"/>
      <c r="UU35"/>
      <c r="UV35"/>
      <c r="UW35"/>
      <c r="UX35"/>
      <c r="UY35"/>
      <c r="UZ35"/>
      <c r="VA35"/>
      <c r="VB35"/>
      <c r="VC35"/>
      <c r="VD35"/>
      <c r="VE35"/>
      <c r="VF35"/>
      <c r="VG35"/>
      <c r="VH35"/>
      <c r="VI35"/>
      <c r="VJ35"/>
      <c r="VK35"/>
      <c r="VL35"/>
      <c r="VM35"/>
      <c r="VN35"/>
      <c r="VO35"/>
      <c r="VP35"/>
      <c r="VQ35"/>
      <c r="VR35"/>
      <c r="VS35"/>
      <c r="VT35"/>
      <c r="VU35"/>
      <c r="VV35"/>
      <c r="VW35"/>
      <c r="VX35"/>
      <c r="VY35"/>
      <c r="VZ35"/>
      <c r="WA35"/>
      <c r="WB35"/>
      <c r="WC35"/>
      <c r="WD35"/>
      <c r="WE35"/>
      <c r="WF35"/>
      <c r="WG35"/>
      <c r="WH35"/>
      <c r="WI35"/>
      <c r="WJ35"/>
      <c r="WK35"/>
      <c r="WL35"/>
      <c r="WM35"/>
      <c r="WN35"/>
      <c r="WO35"/>
      <c r="WP35"/>
      <c r="WQ35"/>
      <c r="WR35"/>
      <c r="WS35"/>
      <c r="WT35"/>
      <c r="WU35"/>
      <c r="WV35"/>
      <c r="WW35"/>
      <c r="WX35"/>
      <c r="WY35"/>
      <c r="WZ35"/>
      <c r="XA35"/>
      <c r="XB35"/>
      <c r="XC35"/>
      <c r="XD35"/>
      <c r="XE35"/>
      <c r="XF35"/>
      <c r="XG35"/>
      <c r="XH35"/>
      <c r="XI35"/>
      <c r="XJ35"/>
      <c r="XK35"/>
      <c r="XL35"/>
      <c r="XM35"/>
      <c r="XN35"/>
      <c r="XO35"/>
      <c r="XP35"/>
      <c r="XQ35"/>
      <c r="XR35"/>
      <c r="XS35"/>
      <c r="XT35"/>
      <c r="XU35"/>
      <c r="XV35"/>
      <c r="XW35"/>
      <c r="XX35"/>
      <c r="XY35"/>
      <c r="XZ35"/>
      <c r="YA35"/>
      <c r="YB35"/>
      <c r="YC35"/>
      <c r="YD35"/>
      <c r="YE35"/>
      <c r="YF35"/>
      <c r="YG35"/>
      <c r="YH35"/>
      <c r="YI35"/>
      <c r="YJ35"/>
      <c r="YK35"/>
      <c r="YL35"/>
      <c r="YM35"/>
      <c r="YN35"/>
      <c r="YO35"/>
      <c r="YP35"/>
      <c r="YQ35"/>
      <c r="YR35"/>
      <c r="YS35"/>
      <c r="YT35"/>
      <c r="YU35"/>
      <c r="YV35"/>
      <c r="YW35"/>
      <c r="YX35"/>
      <c r="YY35"/>
      <c r="YZ35"/>
      <c r="ZA35"/>
      <c r="ZB35"/>
      <c r="ZC35"/>
      <c r="ZD35"/>
      <c r="ZE35"/>
      <c r="ZF35"/>
      <c r="ZG35"/>
      <c r="ZH35"/>
      <c r="ZI35"/>
      <c r="ZJ35"/>
      <c r="ZK35"/>
      <c r="ZL35"/>
      <c r="ZM35"/>
      <c r="ZN35"/>
      <c r="ZO35"/>
      <c r="ZP35"/>
      <c r="ZQ35"/>
      <c r="ZR35"/>
      <c r="ZS35"/>
      <c r="ZT35"/>
      <c r="ZU35"/>
      <c r="ZV35"/>
      <c r="ZW35"/>
      <c r="ZX35"/>
      <c r="ZY35"/>
      <c r="ZZ35"/>
      <c r="AAA35"/>
      <c r="AAB35"/>
      <c r="AAC35"/>
      <c r="AAD35"/>
      <c r="AAE35"/>
      <c r="AAF35"/>
      <c r="AAG35"/>
      <c r="AAH35"/>
      <c r="AAI35"/>
      <c r="AAJ35"/>
      <c r="AAK35"/>
      <c r="AAL35"/>
      <c r="AAM35"/>
      <c r="AAN35"/>
      <c r="AAO35"/>
      <c r="AAP35"/>
      <c r="AAQ35"/>
      <c r="AAR35"/>
      <c r="AAS35"/>
      <c r="AAT35"/>
      <c r="AAU35"/>
      <c r="AAV35"/>
      <c r="AAW35"/>
      <c r="AAX35"/>
      <c r="AAY35"/>
      <c r="AAZ35"/>
      <c r="ABA35"/>
      <c r="ABB35"/>
      <c r="ABC35"/>
      <c r="ABD35"/>
      <c r="ABE35"/>
      <c r="ABF35"/>
      <c r="ABG35"/>
      <c r="ABH35"/>
      <c r="ABI35"/>
      <c r="ABJ35"/>
      <c r="ABK35"/>
      <c r="ABL35"/>
      <c r="ABM35"/>
      <c r="ABN35"/>
      <c r="ABO35"/>
      <c r="ABP35"/>
      <c r="ABQ35"/>
      <c r="ABR35"/>
      <c r="ABS35"/>
      <c r="ABT35"/>
      <c r="ABU35"/>
      <c r="ABV35"/>
      <c r="ABW35"/>
      <c r="ABX35"/>
      <c r="ABY35"/>
      <c r="ABZ35"/>
      <c r="ACA35"/>
      <c r="ACB35"/>
      <c r="ACC35"/>
      <c r="ACD35"/>
      <c r="ACE35"/>
      <c r="ACF35"/>
      <c r="ACG35"/>
      <c r="ACH35"/>
      <c r="ACI35"/>
      <c r="ACJ35"/>
      <c r="ACK35"/>
      <c r="ACL35"/>
      <c r="ACM35"/>
      <c r="ACN35"/>
      <c r="ACO35"/>
      <c r="ACP35"/>
      <c r="ACQ35"/>
      <c r="ACR35"/>
      <c r="ACS35"/>
      <c r="ACT35"/>
      <c r="ACU35"/>
      <c r="ACV35"/>
      <c r="ACW35"/>
      <c r="ACX35"/>
      <c r="ACY35"/>
      <c r="ACZ35"/>
      <c r="ADA35"/>
      <c r="ADB35"/>
      <c r="ADC35"/>
      <c r="ADD35"/>
      <c r="ADE35"/>
      <c r="ADF35"/>
      <c r="ADG35"/>
      <c r="ADH35"/>
      <c r="ADI35"/>
      <c r="ADJ35"/>
      <c r="ADK35"/>
      <c r="ADL35"/>
      <c r="ADM35"/>
      <c r="ADN35"/>
      <c r="ADO35"/>
      <c r="ADP35"/>
      <c r="ADQ35"/>
      <c r="ADR35"/>
      <c r="ADS35"/>
      <c r="ADT35"/>
      <c r="ADU35"/>
      <c r="ADV35"/>
      <c r="ADW35"/>
      <c r="ADX35"/>
      <c r="ADY35"/>
      <c r="ADZ35"/>
      <c r="AEA35"/>
      <c r="AEB35"/>
      <c r="AEC35"/>
      <c r="AED35"/>
      <c r="AEE35"/>
      <c r="AEF35"/>
      <c r="AEG35"/>
      <c r="AEH35"/>
      <c r="AEI35"/>
      <c r="AEJ35"/>
      <c r="AEK35"/>
      <c r="AEL35"/>
      <c r="AEM35"/>
      <c r="AEN35"/>
      <c r="AEO35"/>
      <c r="AEP35"/>
      <c r="AEQ35"/>
      <c r="AER35"/>
      <c r="AES35"/>
      <c r="AET35"/>
      <c r="AEU35"/>
      <c r="AEV35"/>
      <c r="AEW35"/>
      <c r="AEX35"/>
      <c r="AEY35"/>
      <c r="AEZ35"/>
      <c r="AFA35"/>
      <c r="AFB35"/>
      <c r="AFC35"/>
      <c r="AFD35"/>
      <c r="AFE35"/>
      <c r="AFF35"/>
      <c r="AFG35"/>
      <c r="AFH35"/>
      <c r="AFI35"/>
      <c r="AFJ35"/>
      <c r="AFK35"/>
      <c r="AFL35"/>
      <c r="AFM35"/>
      <c r="AFN35"/>
      <c r="AFO35"/>
      <c r="AFP35"/>
      <c r="AFQ35"/>
      <c r="AFR35"/>
      <c r="AFS35"/>
      <c r="AFT35"/>
      <c r="AFU35"/>
      <c r="AFV35"/>
      <c r="AFW35"/>
      <c r="AFX35"/>
      <c r="AFY35"/>
      <c r="AFZ35"/>
      <c r="AGA35"/>
      <c r="AGB35"/>
      <c r="AGC35"/>
      <c r="AGD35"/>
      <c r="AGE35"/>
      <c r="AGF35"/>
      <c r="AGG35"/>
      <c r="AGH35"/>
      <c r="AGI35"/>
      <c r="AGJ35"/>
      <c r="AGK35"/>
      <c r="AGL35"/>
      <c r="AGM35"/>
      <c r="AGN35"/>
      <c r="AGO35"/>
      <c r="AGP35"/>
      <c r="AGQ35"/>
      <c r="AGR35"/>
      <c r="AGS35"/>
      <c r="AGT35"/>
      <c r="AGU35"/>
      <c r="AGV35"/>
      <c r="AGW35"/>
      <c r="AGX35"/>
      <c r="AGY35"/>
      <c r="AGZ35"/>
      <c r="AHA35"/>
      <c r="AHB35"/>
      <c r="AHC35"/>
      <c r="AHD35"/>
      <c r="AHE35"/>
      <c r="AHF35"/>
      <c r="AHG35"/>
      <c r="AHH35"/>
      <c r="AHI35"/>
      <c r="AHJ35"/>
      <c r="AHK35"/>
      <c r="AHL35"/>
      <c r="AHM35"/>
      <c r="AHN35"/>
      <c r="AHO35"/>
      <c r="AHP35"/>
      <c r="AHQ35"/>
      <c r="AHR35"/>
      <c r="AHS35"/>
      <c r="AHT35"/>
      <c r="AHU35"/>
      <c r="AHV35"/>
      <c r="AHW35"/>
      <c r="AHX35"/>
      <c r="AHY35"/>
      <c r="AHZ35"/>
      <c r="AIA35"/>
      <c r="AIB35"/>
      <c r="AIC35"/>
      <c r="AID35"/>
      <c r="AIE35"/>
      <c r="AIF35"/>
      <c r="AIG35"/>
      <c r="AIH35"/>
      <c r="AII35"/>
      <c r="AIJ35"/>
      <c r="AIK35"/>
      <c r="AIL35"/>
      <c r="AIM35"/>
      <c r="AIN35"/>
      <c r="AIO35"/>
      <c r="AIP35"/>
      <c r="AIQ35"/>
      <c r="AIR35"/>
      <c r="AIS35"/>
      <c r="AIT35"/>
      <c r="AIU35"/>
      <c r="AIV35"/>
      <c r="AIW35"/>
      <c r="AIX35"/>
      <c r="AIY35"/>
      <c r="AIZ35"/>
      <c r="AJA35"/>
      <c r="AJB35"/>
      <c r="AJC35"/>
      <c r="AJD35"/>
      <c r="AJE35"/>
      <c r="AJF35"/>
      <c r="AJG35"/>
      <c r="AJH35"/>
      <c r="AJI35"/>
      <c r="AJJ35"/>
      <c r="AJK35"/>
      <c r="AJL35"/>
      <c r="AJM35"/>
      <c r="AJN35"/>
      <c r="AJO35"/>
      <c r="AJP35"/>
      <c r="AJQ35"/>
      <c r="AJR35"/>
      <c r="AJS35"/>
      <c r="AJT35"/>
      <c r="AJU35"/>
      <c r="AJV35"/>
      <c r="AJW35"/>
      <c r="AJX35"/>
      <c r="AJY35"/>
      <c r="AJZ35"/>
      <c r="AKA35"/>
      <c r="AKB35"/>
      <c r="AKC35"/>
      <c r="AKD35"/>
      <c r="AKE35"/>
      <c r="AKF35"/>
      <c r="AKG35"/>
      <c r="AKH35"/>
      <c r="AKI35"/>
      <c r="AKJ35"/>
      <c r="AKK35"/>
      <c r="AKL35"/>
      <c r="AKM35"/>
      <c r="AKN35"/>
      <c r="AKO35"/>
      <c r="AKP35"/>
      <c r="AKQ35"/>
      <c r="AKR35"/>
      <c r="AKS35"/>
      <c r="AKT35"/>
      <c r="AKU35"/>
      <c r="AKV35"/>
      <c r="AKW35"/>
      <c r="AKX35"/>
      <c r="AKY35"/>
      <c r="AKZ35"/>
      <c r="ALA35"/>
      <c r="ALB35"/>
      <c r="ALC35"/>
      <c r="ALD35"/>
      <c r="ALE35"/>
      <c r="ALF35"/>
      <c r="ALG35"/>
      <c r="ALH35"/>
      <c r="ALI35"/>
      <c r="ALJ35"/>
      <c r="ALK35"/>
      <c r="ALL35"/>
      <c r="ALM35"/>
      <c r="ALN35"/>
      <c r="ALO35"/>
      <c r="ALP35"/>
      <c r="ALQ35"/>
      <c r="ALR35"/>
      <c r="ALS35"/>
      <c r="ALT35"/>
      <c r="ALU35"/>
      <c r="ALV35"/>
      <c r="ALW35"/>
      <c r="ALX35"/>
      <c r="ALY35"/>
      <c r="ALZ35"/>
      <c r="AMA35"/>
      <c r="AMB35"/>
      <c r="AMC35"/>
      <c r="AMD35"/>
      <c r="AME35"/>
      <c r="AMF35"/>
      <c r="AMG35"/>
      <c r="AMH35"/>
      <c r="AMI35"/>
      <c r="AMJ35"/>
    </row>
    <row r="36" spans="1:1025" ht="12.75" customHeight="1" x14ac:dyDescent="0.25">
      <c r="A36" s="186" t="s">
        <v>184</v>
      </c>
      <c r="B36" s="186" t="s">
        <v>185</v>
      </c>
      <c r="C36" s="186" t="s">
        <v>35</v>
      </c>
      <c r="D36" s="286" t="s">
        <v>42</v>
      </c>
      <c r="E36" s="285"/>
      <c r="F36" s="186" t="s">
        <v>101</v>
      </c>
      <c r="G36" s="186">
        <v>24</v>
      </c>
      <c r="H36" s="186" t="s">
        <v>186</v>
      </c>
      <c r="I36" s="287" t="str">
        <f>HYPERLINK("mailto:regine.redondi@gmail.com","regine.redondi@gmail.com")</f>
        <v>regine.redondi@gmail.com</v>
      </c>
      <c r="J36" s="285" t="s">
        <v>19</v>
      </c>
      <c r="K36" s="18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  <c r="IS36"/>
      <c r="IT36"/>
      <c r="IU36"/>
      <c r="IV36"/>
      <c r="IW36"/>
      <c r="IX36"/>
      <c r="IY36"/>
      <c r="IZ36"/>
      <c r="JA36"/>
      <c r="JB36"/>
      <c r="JC36"/>
      <c r="JD36"/>
      <c r="JE36"/>
      <c r="JF36"/>
      <c r="JG36"/>
      <c r="JH36"/>
      <c r="JI36"/>
      <c r="JJ36"/>
      <c r="JK36"/>
      <c r="JL36"/>
      <c r="JM36"/>
      <c r="JN36"/>
      <c r="JO36"/>
      <c r="JP36"/>
      <c r="JQ36"/>
      <c r="JR36"/>
      <c r="JS36"/>
      <c r="JT36"/>
      <c r="JU36"/>
      <c r="JV36"/>
      <c r="JW36"/>
      <c r="JX36"/>
      <c r="JY36"/>
      <c r="JZ36"/>
      <c r="KA36"/>
      <c r="KB36"/>
      <c r="KC36"/>
      <c r="KD36"/>
      <c r="KE36"/>
      <c r="KF36"/>
      <c r="KG36"/>
      <c r="KH36"/>
      <c r="KI36"/>
      <c r="KJ36"/>
      <c r="KK36"/>
      <c r="KL36"/>
      <c r="KM36"/>
      <c r="KN36"/>
      <c r="KO36"/>
      <c r="KP36"/>
      <c r="KQ36"/>
      <c r="KR36"/>
      <c r="KS36"/>
      <c r="KT36"/>
      <c r="KU36"/>
      <c r="KV36"/>
      <c r="KW36"/>
      <c r="KX36"/>
      <c r="KY36"/>
      <c r="KZ36"/>
      <c r="LA36"/>
      <c r="LB36"/>
      <c r="LC36"/>
      <c r="LD36"/>
      <c r="LE36"/>
      <c r="LF36"/>
      <c r="LG36"/>
      <c r="LH36"/>
      <c r="LI36"/>
      <c r="LJ36"/>
      <c r="LK36"/>
      <c r="LL36"/>
      <c r="LM36"/>
      <c r="LN36"/>
      <c r="LO36"/>
      <c r="LP36"/>
      <c r="LQ36"/>
      <c r="LR36"/>
      <c r="LS36"/>
      <c r="LT36"/>
      <c r="LU36"/>
      <c r="LV36"/>
      <c r="LW36"/>
      <c r="LX36"/>
      <c r="LY36"/>
      <c r="LZ36"/>
      <c r="MA36"/>
      <c r="MB36"/>
      <c r="MC36"/>
      <c r="MD36"/>
      <c r="ME36"/>
      <c r="MF36"/>
      <c r="MG36"/>
      <c r="MH36"/>
      <c r="MI36"/>
      <c r="MJ36"/>
      <c r="MK36"/>
      <c r="ML36"/>
      <c r="MM36"/>
      <c r="MN36"/>
      <c r="MO36"/>
      <c r="MP36"/>
      <c r="MQ36"/>
      <c r="MR36"/>
      <c r="MS36"/>
      <c r="MT36"/>
      <c r="MU36"/>
      <c r="MV36"/>
      <c r="MW36"/>
      <c r="MX36"/>
      <c r="MY36"/>
      <c r="MZ36"/>
      <c r="NA36"/>
      <c r="NB36"/>
      <c r="NC36"/>
      <c r="ND36"/>
      <c r="NE36"/>
      <c r="NF36"/>
      <c r="NG36"/>
      <c r="NH36"/>
      <c r="NI36"/>
      <c r="NJ36"/>
      <c r="NK36"/>
      <c r="NL36"/>
      <c r="NM36"/>
      <c r="NN36"/>
      <c r="NO36"/>
      <c r="NP36"/>
      <c r="NQ36"/>
      <c r="NR36"/>
      <c r="NS36"/>
      <c r="NT36"/>
      <c r="NU36"/>
      <c r="NV36"/>
      <c r="NW36"/>
      <c r="NX36"/>
      <c r="NY36"/>
      <c r="NZ36"/>
      <c r="OA36"/>
      <c r="OB36"/>
      <c r="OC36"/>
      <c r="OD36"/>
      <c r="OE36"/>
      <c r="OF36"/>
      <c r="OG36"/>
      <c r="OH36"/>
      <c r="OI36"/>
      <c r="OJ36"/>
      <c r="OK36"/>
      <c r="OL36"/>
      <c r="OM36"/>
      <c r="ON36"/>
      <c r="OO36"/>
      <c r="OP36"/>
      <c r="OQ36"/>
      <c r="OR36"/>
      <c r="OS36"/>
      <c r="OT36"/>
      <c r="OU36"/>
      <c r="OV36"/>
      <c r="OW36"/>
      <c r="OX36"/>
      <c r="OY36"/>
      <c r="OZ36"/>
      <c r="PA36"/>
      <c r="PB36"/>
      <c r="PC36"/>
      <c r="PD36"/>
      <c r="PE36"/>
      <c r="PF36"/>
      <c r="PG36"/>
      <c r="PH36"/>
      <c r="PI36"/>
      <c r="PJ36"/>
      <c r="PK36"/>
      <c r="PL36"/>
      <c r="PM36"/>
      <c r="PN36"/>
      <c r="PO36"/>
      <c r="PP36"/>
      <c r="PQ36"/>
      <c r="PR36"/>
      <c r="PS36"/>
      <c r="PT36"/>
      <c r="PU36"/>
      <c r="PV36"/>
      <c r="PW36"/>
      <c r="PX36"/>
      <c r="PY36"/>
      <c r="PZ36"/>
      <c r="QA36"/>
      <c r="QB36"/>
      <c r="QC36"/>
      <c r="QD36"/>
      <c r="QE36"/>
      <c r="QF36"/>
      <c r="QG36"/>
      <c r="QH36"/>
      <c r="QI36"/>
      <c r="QJ36"/>
      <c r="QK36"/>
      <c r="QL36"/>
      <c r="QM36"/>
      <c r="QN36"/>
      <c r="QO36"/>
      <c r="QP36"/>
      <c r="QQ36"/>
      <c r="QR36"/>
      <c r="QS36"/>
      <c r="QT36"/>
      <c r="QU36"/>
      <c r="QV36"/>
      <c r="QW36"/>
      <c r="QX36"/>
      <c r="QY36"/>
      <c r="QZ36"/>
      <c r="RA36"/>
      <c r="RB36"/>
      <c r="RC36"/>
      <c r="RD36"/>
      <c r="RE36"/>
      <c r="RF36"/>
      <c r="RG36"/>
      <c r="RH36"/>
      <c r="RI36"/>
      <c r="RJ36"/>
      <c r="RK36"/>
      <c r="RL36"/>
      <c r="RM36"/>
      <c r="RN36"/>
      <c r="RO36"/>
      <c r="RP36"/>
      <c r="RQ36"/>
      <c r="RR36"/>
      <c r="RS36"/>
      <c r="RT36"/>
      <c r="RU36"/>
      <c r="RV36"/>
      <c r="RW36"/>
      <c r="RX36"/>
      <c r="RY36"/>
      <c r="RZ36"/>
      <c r="SA36"/>
      <c r="SB36"/>
      <c r="SC36"/>
      <c r="SD36"/>
      <c r="SE36"/>
      <c r="SF36"/>
      <c r="SG36"/>
      <c r="SH36"/>
      <c r="SI36"/>
      <c r="SJ36"/>
      <c r="SK36"/>
      <c r="SL36"/>
      <c r="SM36"/>
      <c r="SN36"/>
      <c r="SO36"/>
      <c r="SP36"/>
      <c r="SQ36"/>
      <c r="SR36"/>
      <c r="SS36"/>
      <c r="ST36"/>
      <c r="SU36"/>
      <c r="SV36"/>
      <c r="SW36"/>
      <c r="SX36"/>
      <c r="SY36"/>
      <c r="SZ36"/>
      <c r="TA36"/>
      <c r="TB36"/>
      <c r="TC36"/>
      <c r="TD36"/>
      <c r="TE36"/>
      <c r="TF36"/>
      <c r="TG36"/>
      <c r="TH36"/>
      <c r="TI36"/>
      <c r="TJ36"/>
      <c r="TK36"/>
      <c r="TL36"/>
      <c r="TM36"/>
      <c r="TN36"/>
      <c r="TO36"/>
      <c r="TP36"/>
      <c r="TQ36"/>
      <c r="TR36"/>
      <c r="TS36"/>
      <c r="TT36"/>
      <c r="TU36"/>
      <c r="TV36"/>
      <c r="TW36"/>
      <c r="TX36"/>
      <c r="TY36"/>
      <c r="TZ36"/>
      <c r="UA36"/>
      <c r="UB36"/>
      <c r="UC36"/>
      <c r="UD36"/>
      <c r="UE36"/>
      <c r="UF36"/>
      <c r="UG36"/>
      <c r="UH36"/>
      <c r="UI36"/>
      <c r="UJ36"/>
      <c r="UK36"/>
      <c r="UL36"/>
      <c r="UM36"/>
      <c r="UN36"/>
      <c r="UO36"/>
      <c r="UP36"/>
      <c r="UQ36"/>
      <c r="UR36"/>
      <c r="US36"/>
      <c r="UT36"/>
      <c r="UU36"/>
      <c r="UV36"/>
      <c r="UW36"/>
      <c r="UX36"/>
      <c r="UY36"/>
      <c r="UZ36"/>
      <c r="VA36"/>
      <c r="VB36"/>
      <c r="VC36"/>
      <c r="VD36"/>
      <c r="VE36"/>
      <c r="VF36"/>
      <c r="VG36"/>
      <c r="VH36"/>
      <c r="VI36"/>
      <c r="VJ36"/>
      <c r="VK36"/>
      <c r="VL36"/>
      <c r="VM36"/>
      <c r="VN36"/>
      <c r="VO36"/>
      <c r="VP36"/>
      <c r="VQ36"/>
      <c r="VR36"/>
      <c r="VS36"/>
      <c r="VT36"/>
      <c r="VU36"/>
      <c r="VV36"/>
      <c r="VW36"/>
      <c r="VX36"/>
      <c r="VY36"/>
      <c r="VZ36"/>
      <c r="WA36"/>
      <c r="WB36"/>
      <c r="WC36"/>
      <c r="WD36"/>
      <c r="WE36"/>
      <c r="WF36"/>
      <c r="WG36"/>
      <c r="WH36"/>
      <c r="WI36"/>
      <c r="WJ36"/>
      <c r="WK36"/>
      <c r="WL36"/>
      <c r="WM36"/>
      <c r="WN36"/>
      <c r="WO36"/>
      <c r="WP36"/>
      <c r="WQ36"/>
      <c r="WR36"/>
      <c r="WS36"/>
      <c r="WT36"/>
      <c r="WU36"/>
      <c r="WV36"/>
      <c r="WW36"/>
      <c r="WX36"/>
      <c r="WY36"/>
      <c r="WZ36"/>
      <c r="XA36"/>
      <c r="XB36"/>
      <c r="XC36"/>
      <c r="XD36"/>
      <c r="XE36"/>
      <c r="XF36"/>
      <c r="XG36"/>
      <c r="XH36"/>
      <c r="XI36"/>
      <c r="XJ36"/>
      <c r="XK36"/>
      <c r="XL36"/>
      <c r="XM36"/>
      <c r="XN36"/>
      <c r="XO36"/>
      <c r="XP36"/>
      <c r="XQ36"/>
      <c r="XR36"/>
      <c r="XS36"/>
      <c r="XT36"/>
      <c r="XU36"/>
      <c r="XV36"/>
      <c r="XW36"/>
      <c r="XX36"/>
      <c r="XY36"/>
      <c r="XZ36"/>
      <c r="YA36"/>
      <c r="YB36"/>
      <c r="YC36"/>
      <c r="YD36"/>
      <c r="YE36"/>
      <c r="YF36"/>
      <c r="YG36"/>
      <c r="YH36"/>
      <c r="YI36"/>
      <c r="YJ36"/>
      <c r="YK36"/>
      <c r="YL36"/>
      <c r="YM36"/>
      <c r="YN36"/>
      <c r="YO36"/>
      <c r="YP36"/>
      <c r="YQ36"/>
      <c r="YR36"/>
      <c r="YS36"/>
      <c r="YT36"/>
      <c r="YU36"/>
      <c r="YV36"/>
      <c r="YW36"/>
      <c r="YX36"/>
      <c r="YY36"/>
      <c r="YZ36"/>
      <c r="ZA36"/>
      <c r="ZB36"/>
      <c r="ZC36"/>
      <c r="ZD36"/>
      <c r="ZE36"/>
      <c r="ZF36"/>
      <c r="ZG36"/>
      <c r="ZH36"/>
      <c r="ZI36"/>
      <c r="ZJ36"/>
      <c r="ZK36"/>
      <c r="ZL36"/>
      <c r="ZM36"/>
      <c r="ZN36"/>
      <c r="ZO36"/>
      <c r="ZP36"/>
      <c r="ZQ36"/>
      <c r="ZR36"/>
      <c r="ZS36"/>
      <c r="ZT36"/>
      <c r="ZU36"/>
      <c r="ZV36"/>
      <c r="ZW36"/>
      <c r="ZX36"/>
      <c r="ZY36"/>
      <c r="ZZ36"/>
      <c r="AAA36"/>
      <c r="AAB36"/>
      <c r="AAC36"/>
      <c r="AAD36"/>
      <c r="AAE36"/>
      <c r="AAF36"/>
      <c r="AAG36"/>
      <c r="AAH36"/>
      <c r="AAI36"/>
      <c r="AAJ36"/>
      <c r="AAK36"/>
      <c r="AAL36"/>
      <c r="AAM36"/>
      <c r="AAN36"/>
      <c r="AAO36"/>
      <c r="AAP36"/>
      <c r="AAQ36"/>
      <c r="AAR36"/>
      <c r="AAS36"/>
      <c r="AAT36"/>
      <c r="AAU36"/>
      <c r="AAV36"/>
      <c r="AAW36"/>
      <c r="AAX36"/>
      <c r="AAY36"/>
      <c r="AAZ36"/>
      <c r="ABA36"/>
      <c r="ABB36"/>
      <c r="ABC36"/>
      <c r="ABD36"/>
      <c r="ABE36"/>
      <c r="ABF36"/>
      <c r="ABG36"/>
      <c r="ABH36"/>
      <c r="ABI36"/>
      <c r="ABJ36"/>
      <c r="ABK36"/>
      <c r="ABL36"/>
      <c r="ABM36"/>
      <c r="ABN36"/>
      <c r="ABO36"/>
      <c r="ABP36"/>
      <c r="ABQ36"/>
      <c r="ABR36"/>
      <c r="ABS36"/>
      <c r="ABT36"/>
      <c r="ABU36"/>
      <c r="ABV36"/>
      <c r="ABW36"/>
      <c r="ABX36"/>
      <c r="ABY36"/>
      <c r="ABZ36"/>
      <c r="ACA36"/>
      <c r="ACB36"/>
      <c r="ACC36"/>
      <c r="ACD36"/>
      <c r="ACE36"/>
      <c r="ACF36"/>
      <c r="ACG36"/>
      <c r="ACH36"/>
      <c r="ACI36"/>
      <c r="ACJ36"/>
      <c r="ACK36"/>
      <c r="ACL36"/>
      <c r="ACM36"/>
      <c r="ACN36"/>
      <c r="ACO36"/>
      <c r="ACP36"/>
      <c r="ACQ36"/>
      <c r="ACR36"/>
      <c r="ACS36"/>
      <c r="ACT36"/>
      <c r="ACU36"/>
      <c r="ACV36"/>
      <c r="ACW36"/>
      <c r="ACX36"/>
      <c r="ACY36"/>
      <c r="ACZ36"/>
      <c r="ADA36"/>
      <c r="ADB36"/>
      <c r="ADC36"/>
      <c r="ADD36"/>
      <c r="ADE36"/>
      <c r="ADF36"/>
      <c r="ADG36"/>
      <c r="ADH36"/>
      <c r="ADI36"/>
      <c r="ADJ36"/>
      <c r="ADK36"/>
      <c r="ADL36"/>
      <c r="ADM36"/>
      <c r="ADN36"/>
      <c r="ADO36"/>
      <c r="ADP36"/>
      <c r="ADQ36"/>
      <c r="ADR36"/>
      <c r="ADS36"/>
      <c r="ADT36"/>
      <c r="ADU36"/>
      <c r="ADV36"/>
      <c r="ADW36"/>
      <c r="ADX36"/>
      <c r="ADY36"/>
      <c r="ADZ36"/>
      <c r="AEA36"/>
      <c r="AEB36"/>
      <c r="AEC36"/>
      <c r="AED36"/>
      <c r="AEE36"/>
      <c r="AEF36"/>
      <c r="AEG36"/>
      <c r="AEH36"/>
      <c r="AEI36"/>
      <c r="AEJ36"/>
      <c r="AEK36"/>
      <c r="AEL36"/>
      <c r="AEM36"/>
      <c r="AEN36"/>
      <c r="AEO36"/>
      <c r="AEP36"/>
      <c r="AEQ36"/>
      <c r="AER36"/>
      <c r="AES36"/>
      <c r="AET36"/>
      <c r="AEU36"/>
      <c r="AEV36"/>
      <c r="AEW36"/>
      <c r="AEX36"/>
      <c r="AEY36"/>
      <c r="AEZ36"/>
      <c r="AFA36"/>
      <c r="AFB36"/>
      <c r="AFC36"/>
      <c r="AFD36"/>
      <c r="AFE36"/>
      <c r="AFF36"/>
      <c r="AFG36"/>
      <c r="AFH36"/>
      <c r="AFI36"/>
      <c r="AFJ36"/>
      <c r="AFK36"/>
      <c r="AFL36"/>
      <c r="AFM36"/>
      <c r="AFN36"/>
      <c r="AFO36"/>
      <c r="AFP36"/>
      <c r="AFQ36"/>
      <c r="AFR36"/>
      <c r="AFS36"/>
      <c r="AFT36"/>
      <c r="AFU36"/>
      <c r="AFV36"/>
      <c r="AFW36"/>
      <c r="AFX36"/>
      <c r="AFY36"/>
      <c r="AFZ36"/>
      <c r="AGA36"/>
      <c r="AGB36"/>
      <c r="AGC36"/>
      <c r="AGD36"/>
      <c r="AGE36"/>
      <c r="AGF36"/>
      <c r="AGG36"/>
      <c r="AGH36"/>
      <c r="AGI36"/>
      <c r="AGJ36"/>
      <c r="AGK36"/>
      <c r="AGL36"/>
      <c r="AGM36"/>
      <c r="AGN36"/>
      <c r="AGO36"/>
      <c r="AGP36"/>
      <c r="AGQ36"/>
      <c r="AGR36"/>
      <c r="AGS36"/>
      <c r="AGT36"/>
      <c r="AGU36"/>
      <c r="AGV36"/>
      <c r="AGW36"/>
      <c r="AGX36"/>
      <c r="AGY36"/>
      <c r="AGZ36"/>
      <c r="AHA36"/>
      <c r="AHB36"/>
      <c r="AHC36"/>
      <c r="AHD36"/>
      <c r="AHE36"/>
      <c r="AHF36"/>
      <c r="AHG36"/>
      <c r="AHH36"/>
      <c r="AHI36"/>
      <c r="AHJ36"/>
      <c r="AHK36"/>
      <c r="AHL36"/>
      <c r="AHM36"/>
      <c r="AHN36"/>
      <c r="AHO36"/>
      <c r="AHP36"/>
      <c r="AHQ36"/>
      <c r="AHR36"/>
      <c r="AHS36"/>
      <c r="AHT36"/>
      <c r="AHU36"/>
      <c r="AHV36"/>
      <c r="AHW36"/>
      <c r="AHX36"/>
      <c r="AHY36"/>
      <c r="AHZ36"/>
      <c r="AIA36"/>
      <c r="AIB36"/>
      <c r="AIC36"/>
      <c r="AID36"/>
      <c r="AIE36"/>
      <c r="AIF36"/>
      <c r="AIG36"/>
      <c r="AIH36"/>
      <c r="AII36"/>
      <c r="AIJ36"/>
      <c r="AIK36"/>
      <c r="AIL36"/>
      <c r="AIM36"/>
      <c r="AIN36"/>
      <c r="AIO36"/>
      <c r="AIP36"/>
      <c r="AIQ36"/>
      <c r="AIR36"/>
      <c r="AIS36"/>
      <c r="AIT36"/>
      <c r="AIU36"/>
      <c r="AIV36"/>
      <c r="AIW36"/>
      <c r="AIX36"/>
      <c r="AIY36"/>
      <c r="AIZ36"/>
      <c r="AJA36"/>
      <c r="AJB36"/>
      <c r="AJC36"/>
      <c r="AJD36"/>
      <c r="AJE36"/>
      <c r="AJF36"/>
      <c r="AJG36"/>
      <c r="AJH36"/>
      <c r="AJI36"/>
      <c r="AJJ36"/>
      <c r="AJK36"/>
      <c r="AJL36"/>
      <c r="AJM36"/>
      <c r="AJN36"/>
      <c r="AJO36"/>
      <c r="AJP36"/>
      <c r="AJQ36"/>
      <c r="AJR36"/>
      <c r="AJS36"/>
      <c r="AJT36"/>
      <c r="AJU36"/>
      <c r="AJV36"/>
      <c r="AJW36"/>
      <c r="AJX36"/>
      <c r="AJY36"/>
      <c r="AJZ36"/>
      <c r="AKA36"/>
      <c r="AKB36"/>
      <c r="AKC36"/>
      <c r="AKD36"/>
      <c r="AKE36"/>
      <c r="AKF36"/>
      <c r="AKG36"/>
      <c r="AKH36"/>
      <c r="AKI36"/>
      <c r="AKJ36"/>
      <c r="AKK36"/>
      <c r="AKL36"/>
      <c r="AKM36"/>
      <c r="AKN36"/>
      <c r="AKO36"/>
      <c r="AKP36"/>
      <c r="AKQ36"/>
      <c r="AKR36"/>
      <c r="AKS36"/>
      <c r="AKT36"/>
      <c r="AKU36"/>
      <c r="AKV36"/>
      <c r="AKW36"/>
      <c r="AKX36"/>
      <c r="AKY36"/>
      <c r="AKZ36"/>
      <c r="ALA36"/>
      <c r="ALB36"/>
      <c r="ALC36"/>
      <c r="ALD36"/>
      <c r="ALE36"/>
      <c r="ALF36"/>
      <c r="ALG36"/>
      <c r="ALH36"/>
      <c r="ALI36"/>
      <c r="ALJ36"/>
      <c r="ALK36"/>
      <c r="ALL36"/>
      <c r="ALM36"/>
      <c r="ALN36"/>
      <c r="ALO36"/>
      <c r="ALP36"/>
      <c r="ALQ36"/>
      <c r="ALR36"/>
      <c r="ALS36"/>
      <c r="ALT36"/>
      <c r="ALU36"/>
      <c r="ALV36"/>
      <c r="ALW36"/>
      <c r="ALX36"/>
      <c r="ALY36"/>
      <c r="ALZ36"/>
      <c r="AMA36"/>
      <c r="AMB36"/>
      <c r="AMC36"/>
      <c r="AMD36"/>
      <c r="AME36"/>
      <c r="AMF36"/>
      <c r="AMG36"/>
      <c r="AMH36"/>
      <c r="AMI36"/>
      <c r="AMJ36"/>
    </row>
    <row r="37" spans="1:1025" ht="12.75" customHeight="1" x14ac:dyDescent="0.25">
      <c r="A37" s="186" t="s">
        <v>193</v>
      </c>
      <c r="B37" s="186" t="s">
        <v>194</v>
      </c>
      <c r="C37" s="186" t="s">
        <v>35</v>
      </c>
      <c r="D37" s="286" t="s">
        <v>42</v>
      </c>
      <c r="E37" s="186"/>
      <c r="F37" s="186" t="s">
        <v>20</v>
      </c>
      <c r="G37" s="186">
        <v>25</v>
      </c>
      <c r="H37" s="186"/>
      <c r="I37" s="186" t="s">
        <v>195</v>
      </c>
      <c r="J37" s="186" t="s">
        <v>19</v>
      </c>
      <c r="K37" s="186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  <c r="IU37"/>
      <c r="IV37"/>
      <c r="IW37"/>
      <c r="IX37"/>
      <c r="IY37"/>
      <c r="IZ37"/>
      <c r="JA37"/>
      <c r="JB37"/>
      <c r="JC37"/>
      <c r="JD37"/>
      <c r="JE37"/>
      <c r="JF37"/>
      <c r="JG37"/>
      <c r="JH37"/>
      <c r="JI37"/>
      <c r="JJ37"/>
      <c r="JK37"/>
      <c r="JL37"/>
      <c r="JM37"/>
      <c r="JN37"/>
      <c r="JO37"/>
      <c r="JP37"/>
      <c r="JQ37"/>
      <c r="JR37"/>
      <c r="JS37"/>
      <c r="JT37"/>
      <c r="JU37"/>
      <c r="JV37"/>
      <c r="JW37"/>
      <c r="JX37"/>
      <c r="JY37"/>
      <c r="JZ37"/>
      <c r="KA37"/>
      <c r="KB37"/>
      <c r="KC37"/>
      <c r="KD37"/>
      <c r="KE37"/>
      <c r="KF37"/>
      <c r="KG37"/>
      <c r="KH37"/>
      <c r="KI37"/>
      <c r="KJ37"/>
      <c r="KK37"/>
      <c r="KL37"/>
      <c r="KM37"/>
      <c r="KN37"/>
      <c r="KO37"/>
      <c r="KP37"/>
      <c r="KQ37"/>
      <c r="KR37"/>
      <c r="KS37"/>
      <c r="KT37"/>
      <c r="KU37"/>
      <c r="KV37"/>
      <c r="KW37"/>
      <c r="KX37"/>
      <c r="KY37"/>
      <c r="KZ37"/>
      <c r="LA37"/>
      <c r="LB37"/>
      <c r="LC37"/>
      <c r="LD37"/>
      <c r="LE37"/>
      <c r="LF37"/>
      <c r="LG37"/>
      <c r="LH37"/>
      <c r="LI37"/>
      <c r="LJ37"/>
      <c r="LK37"/>
      <c r="LL37"/>
      <c r="LM37"/>
      <c r="LN37"/>
      <c r="LO37"/>
      <c r="LP37"/>
      <c r="LQ37"/>
      <c r="LR37"/>
      <c r="LS37"/>
      <c r="LT37"/>
      <c r="LU37"/>
      <c r="LV37"/>
      <c r="LW37"/>
      <c r="LX37"/>
      <c r="LY37"/>
      <c r="LZ37"/>
      <c r="MA37"/>
      <c r="MB37"/>
      <c r="MC37"/>
      <c r="MD37"/>
      <c r="ME37"/>
      <c r="MF37"/>
      <c r="MG37"/>
      <c r="MH37"/>
      <c r="MI37"/>
      <c r="MJ37"/>
      <c r="MK37"/>
      <c r="ML37"/>
      <c r="MM37"/>
      <c r="MN37"/>
      <c r="MO37"/>
      <c r="MP37"/>
      <c r="MQ37"/>
      <c r="MR37"/>
      <c r="MS37"/>
      <c r="MT37"/>
      <c r="MU37"/>
      <c r="MV37"/>
      <c r="MW37"/>
      <c r="MX37"/>
      <c r="MY37"/>
      <c r="MZ37"/>
      <c r="NA37"/>
      <c r="NB37"/>
      <c r="NC37"/>
      <c r="ND37"/>
      <c r="NE37"/>
      <c r="NF37"/>
      <c r="NG37"/>
      <c r="NH37"/>
      <c r="NI37"/>
      <c r="NJ37"/>
      <c r="NK37"/>
      <c r="NL37"/>
      <c r="NM37"/>
      <c r="NN37"/>
      <c r="NO37"/>
      <c r="NP37"/>
      <c r="NQ37"/>
      <c r="NR37"/>
      <c r="NS37"/>
      <c r="NT37"/>
      <c r="NU37"/>
      <c r="NV37"/>
      <c r="NW37"/>
      <c r="NX37"/>
      <c r="NY37"/>
      <c r="NZ37"/>
      <c r="OA37"/>
      <c r="OB37"/>
      <c r="OC37"/>
      <c r="OD37"/>
      <c r="OE37"/>
      <c r="OF37"/>
      <c r="OG37"/>
      <c r="OH37"/>
      <c r="OI37"/>
      <c r="OJ37"/>
      <c r="OK37"/>
      <c r="OL37"/>
      <c r="OM37"/>
      <c r="ON37"/>
      <c r="OO37"/>
      <c r="OP37"/>
      <c r="OQ37"/>
      <c r="OR37"/>
      <c r="OS37"/>
      <c r="OT37"/>
      <c r="OU37"/>
      <c r="OV37"/>
      <c r="OW37"/>
      <c r="OX37"/>
      <c r="OY37"/>
      <c r="OZ37"/>
      <c r="PA37"/>
      <c r="PB37"/>
      <c r="PC37"/>
      <c r="PD37"/>
      <c r="PE37"/>
      <c r="PF37"/>
      <c r="PG37"/>
      <c r="PH37"/>
      <c r="PI37"/>
      <c r="PJ37"/>
      <c r="PK37"/>
      <c r="PL37"/>
      <c r="PM37"/>
      <c r="PN37"/>
      <c r="PO37"/>
      <c r="PP37"/>
      <c r="PQ37"/>
      <c r="PR37"/>
      <c r="PS37"/>
      <c r="PT37"/>
      <c r="PU37"/>
      <c r="PV37"/>
      <c r="PW37"/>
      <c r="PX37"/>
      <c r="PY37"/>
      <c r="PZ37"/>
      <c r="QA37"/>
      <c r="QB37"/>
      <c r="QC37"/>
      <c r="QD37"/>
      <c r="QE37"/>
      <c r="QF37"/>
      <c r="QG37"/>
      <c r="QH37"/>
      <c r="QI37"/>
      <c r="QJ37"/>
      <c r="QK37"/>
      <c r="QL37"/>
      <c r="QM37"/>
      <c r="QN37"/>
      <c r="QO37"/>
      <c r="QP37"/>
      <c r="QQ37"/>
      <c r="QR37"/>
      <c r="QS37"/>
      <c r="QT37"/>
      <c r="QU37"/>
      <c r="QV37"/>
      <c r="QW37"/>
      <c r="QX37"/>
      <c r="QY37"/>
      <c r="QZ37"/>
      <c r="RA37"/>
      <c r="RB37"/>
      <c r="RC37"/>
      <c r="RD37"/>
      <c r="RE37"/>
      <c r="RF37"/>
      <c r="RG37"/>
      <c r="RH37"/>
      <c r="RI37"/>
      <c r="RJ37"/>
      <c r="RK37"/>
      <c r="RL37"/>
      <c r="RM37"/>
      <c r="RN37"/>
      <c r="RO37"/>
      <c r="RP37"/>
      <c r="RQ37"/>
      <c r="RR37"/>
      <c r="RS37"/>
      <c r="RT37"/>
      <c r="RU37"/>
      <c r="RV37"/>
      <c r="RW37"/>
      <c r="RX37"/>
      <c r="RY37"/>
      <c r="RZ37"/>
      <c r="SA37"/>
      <c r="SB37"/>
      <c r="SC37"/>
      <c r="SD37"/>
      <c r="SE37"/>
      <c r="SF37"/>
      <c r="SG37"/>
      <c r="SH37"/>
      <c r="SI37"/>
      <c r="SJ37"/>
      <c r="SK37"/>
      <c r="SL37"/>
      <c r="SM37"/>
      <c r="SN37"/>
      <c r="SO37"/>
      <c r="SP37"/>
      <c r="SQ37"/>
      <c r="SR37"/>
      <c r="SS37"/>
      <c r="ST37"/>
      <c r="SU37"/>
      <c r="SV37"/>
      <c r="SW37"/>
      <c r="SX37"/>
      <c r="SY37"/>
      <c r="SZ37"/>
      <c r="TA37"/>
      <c r="TB37"/>
      <c r="TC37"/>
      <c r="TD37"/>
      <c r="TE37"/>
      <c r="TF37"/>
      <c r="TG37"/>
      <c r="TH37"/>
      <c r="TI37"/>
      <c r="TJ37"/>
      <c r="TK37"/>
      <c r="TL37"/>
      <c r="TM37"/>
      <c r="TN37"/>
      <c r="TO37"/>
      <c r="TP37"/>
      <c r="TQ37"/>
      <c r="TR37"/>
      <c r="TS37"/>
      <c r="TT37"/>
      <c r="TU37"/>
      <c r="TV37"/>
      <c r="TW37"/>
      <c r="TX37"/>
      <c r="TY37"/>
      <c r="TZ37"/>
      <c r="UA37"/>
      <c r="UB37"/>
      <c r="UC37"/>
      <c r="UD37"/>
      <c r="UE37"/>
      <c r="UF37"/>
      <c r="UG37"/>
      <c r="UH37"/>
      <c r="UI37"/>
      <c r="UJ37"/>
      <c r="UK37"/>
      <c r="UL37"/>
      <c r="UM37"/>
      <c r="UN37"/>
      <c r="UO37"/>
      <c r="UP37"/>
      <c r="UQ37"/>
      <c r="UR37"/>
      <c r="US37"/>
      <c r="UT37"/>
      <c r="UU37"/>
      <c r="UV37"/>
      <c r="UW37"/>
      <c r="UX37"/>
      <c r="UY37"/>
      <c r="UZ37"/>
      <c r="VA37"/>
      <c r="VB37"/>
      <c r="VC37"/>
      <c r="VD37"/>
      <c r="VE37"/>
      <c r="VF37"/>
      <c r="VG37"/>
      <c r="VH37"/>
      <c r="VI37"/>
      <c r="VJ37"/>
      <c r="VK37"/>
      <c r="VL37"/>
      <c r="VM37"/>
      <c r="VN37"/>
      <c r="VO37"/>
      <c r="VP37"/>
      <c r="VQ37"/>
      <c r="VR37"/>
      <c r="VS37"/>
      <c r="VT37"/>
      <c r="VU37"/>
      <c r="VV37"/>
      <c r="VW37"/>
      <c r="VX37"/>
      <c r="VY37"/>
      <c r="VZ37"/>
      <c r="WA37"/>
      <c r="WB37"/>
      <c r="WC37"/>
      <c r="WD37"/>
      <c r="WE37"/>
      <c r="WF37"/>
      <c r="WG37"/>
      <c r="WH37"/>
      <c r="WI37"/>
      <c r="WJ37"/>
      <c r="WK37"/>
      <c r="WL37"/>
      <c r="WM37"/>
      <c r="WN37"/>
      <c r="WO37"/>
      <c r="WP37"/>
      <c r="WQ37"/>
      <c r="WR37"/>
      <c r="WS37"/>
      <c r="WT37"/>
      <c r="WU37"/>
      <c r="WV37"/>
      <c r="WW37"/>
      <c r="WX37"/>
      <c r="WY37"/>
      <c r="WZ37"/>
      <c r="XA37"/>
      <c r="XB37"/>
      <c r="XC37"/>
      <c r="XD37"/>
      <c r="XE37"/>
      <c r="XF37"/>
      <c r="XG37"/>
      <c r="XH37"/>
      <c r="XI37"/>
      <c r="XJ37"/>
      <c r="XK37"/>
      <c r="XL37"/>
      <c r="XM37"/>
      <c r="XN37"/>
      <c r="XO37"/>
      <c r="XP37"/>
      <c r="XQ37"/>
      <c r="XR37"/>
      <c r="XS37"/>
      <c r="XT37"/>
      <c r="XU37"/>
      <c r="XV37"/>
      <c r="XW37"/>
      <c r="XX37"/>
      <c r="XY37"/>
      <c r="XZ37"/>
      <c r="YA37"/>
      <c r="YB37"/>
      <c r="YC37"/>
      <c r="YD37"/>
      <c r="YE37"/>
      <c r="YF37"/>
      <c r="YG37"/>
      <c r="YH37"/>
      <c r="YI37"/>
      <c r="YJ37"/>
      <c r="YK37"/>
      <c r="YL37"/>
      <c r="YM37"/>
      <c r="YN37"/>
      <c r="YO37"/>
      <c r="YP37"/>
      <c r="YQ37"/>
      <c r="YR37"/>
      <c r="YS37"/>
      <c r="YT37"/>
      <c r="YU37"/>
      <c r="YV37"/>
      <c r="YW37"/>
      <c r="YX37"/>
      <c r="YY37"/>
      <c r="YZ37"/>
      <c r="ZA37"/>
      <c r="ZB37"/>
      <c r="ZC37"/>
      <c r="ZD37"/>
      <c r="ZE37"/>
      <c r="ZF37"/>
      <c r="ZG37"/>
      <c r="ZH37"/>
      <c r="ZI37"/>
      <c r="ZJ37"/>
      <c r="ZK37"/>
      <c r="ZL37"/>
      <c r="ZM37"/>
      <c r="ZN37"/>
      <c r="ZO37"/>
      <c r="ZP37"/>
      <c r="ZQ37"/>
      <c r="ZR37"/>
      <c r="ZS37"/>
      <c r="ZT37"/>
      <c r="ZU37"/>
      <c r="ZV37"/>
      <c r="ZW37"/>
      <c r="ZX37"/>
      <c r="ZY37"/>
      <c r="ZZ37"/>
      <c r="AAA37"/>
      <c r="AAB37"/>
      <c r="AAC37"/>
      <c r="AAD37"/>
      <c r="AAE37"/>
      <c r="AAF37"/>
      <c r="AAG37"/>
      <c r="AAH37"/>
      <c r="AAI37"/>
      <c r="AAJ37"/>
      <c r="AAK37"/>
      <c r="AAL37"/>
      <c r="AAM37"/>
      <c r="AAN37"/>
      <c r="AAO37"/>
      <c r="AAP37"/>
      <c r="AAQ37"/>
      <c r="AAR37"/>
      <c r="AAS37"/>
      <c r="AAT37"/>
      <c r="AAU37"/>
      <c r="AAV37"/>
      <c r="AAW37"/>
      <c r="AAX37"/>
      <c r="AAY37"/>
      <c r="AAZ37"/>
      <c r="ABA37"/>
      <c r="ABB37"/>
      <c r="ABC37"/>
      <c r="ABD37"/>
      <c r="ABE37"/>
      <c r="ABF37"/>
      <c r="ABG37"/>
      <c r="ABH37"/>
      <c r="ABI37"/>
      <c r="ABJ37"/>
      <c r="ABK37"/>
      <c r="ABL37"/>
      <c r="ABM37"/>
      <c r="ABN37"/>
      <c r="ABO37"/>
      <c r="ABP37"/>
      <c r="ABQ37"/>
      <c r="ABR37"/>
      <c r="ABS37"/>
      <c r="ABT37"/>
      <c r="ABU37"/>
      <c r="ABV37"/>
      <c r="ABW37"/>
      <c r="ABX37"/>
      <c r="ABY37"/>
      <c r="ABZ37"/>
      <c r="ACA37"/>
      <c r="ACB37"/>
      <c r="ACC37"/>
      <c r="ACD37"/>
      <c r="ACE37"/>
      <c r="ACF37"/>
      <c r="ACG37"/>
      <c r="ACH37"/>
      <c r="ACI37"/>
      <c r="ACJ37"/>
      <c r="ACK37"/>
      <c r="ACL37"/>
      <c r="ACM37"/>
      <c r="ACN37"/>
      <c r="ACO37"/>
      <c r="ACP37"/>
      <c r="ACQ37"/>
      <c r="ACR37"/>
      <c r="ACS37"/>
      <c r="ACT37"/>
      <c r="ACU37"/>
      <c r="ACV37"/>
      <c r="ACW37"/>
      <c r="ACX37"/>
      <c r="ACY37"/>
      <c r="ACZ37"/>
      <c r="ADA37"/>
      <c r="ADB37"/>
      <c r="ADC37"/>
      <c r="ADD37"/>
      <c r="ADE37"/>
      <c r="ADF37"/>
      <c r="ADG37"/>
      <c r="ADH37"/>
      <c r="ADI37"/>
      <c r="ADJ37"/>
      <c r="ADK37"/>
      <c r="ADL37"/>
      <c r="ADM37"/>
      <c r="ADN37"/>
      <c r="ADO37"/>
      <c r="ADP37"/>
      <c r="ADQ37"/>
      <c r="ADR37"/>
      <c r="ADS37"/>
      <c r="ADT37"/>
      <c r="ADU37"/>
      <c r="ADV37"/>
      <c r="ADW37"/>
      <c r="ADX37"/>
      <c r="ADY37"/>
      <c r="ADZ37"/>
      <c r="AEA37"/>
      <c r="AEB37"/>
      <c r="AEC37"/>
      <c r="AED37"/>
      <c r="AEE37"/>
      <c r="AEF37"/>
      <c r="AEG37"/>
      <c r="AEH37"/>
      <c r="AEI37"/>
      <c r="AEJ37"/>
      <c r="AEK37"/>
      <c r="AEL37"/>
      <c r="AEM37"/>
      <c r="AEN37"/>
      <c r="AEO37"/>
      <c r="AEP37"/>
      <c r="AEQ37"/>
      <c r="AER37"/>
      <c r="AES37"/>
      <c r="AET37"/>
      <c r="AEU37"/>
      <c r="AEV37"/>
      <c r="AEW37"/>
      <c r="AEX37"/>
      <c r="AEY37"/>
      <c r="AEZ37"/>
      <c r="AFA37"/>
      <c r="AFB37"/>
      <c r="AFC37"/>
      <c r="AFD37"/>
      <c r="AFE37"/>
      <c r="AFF37"/>
      <c r="AFG37"/>
      <c r="AFH37"/>
      <c r="AFI37"/>
      <c r="AFJ37"/>
      <c r="AFK37"/>
      <c r="AFL37"/>
      <c r="AFM37"/>
      <c r="AFN37"/>
      <c r="AFO37"/>
      <c r="AFP37"/>
      <c r="AFQ37"/>
      <c r="AFR37"/>
      <c r="AFS37"/>
      <c r="AFT37"/>
      <c r="AFU37"/>
      <c r="AFV37"/>
      <c r="AFW37"/>
      <c r="AFX37"/>
      <c r="AFY37"/>
      <c r="AFZ37"/>
      <c r="AGA37"/>
      <c r="AGB37"/>
      <c r="AGC37"/>
      <c r="AGD37"/>
      <c r="AGE37"/>
      <c r="AGF37"/>
      <c r="AGG37"/>
      <c r="AGH37"/>
      <c r="AGI37"/>
      <c r="AGJ37"/>
      <c r="AGK37"/>
      <c r="AGL37"/>
      <c r="AGM37"/>
      <c r="AGN37"/>
      <c r="AGO37"/>
      <c r="AGP37"/>
      <c r="AGQ37"/>
      <c r="AGR37"/>
      <c r="AGS37"/>
      <c r="AGT37"/>
      <c r="AGU37"/>
      <c r="AGV37"/>
      <c r="AGW37"/>
      <c r="AGX37"/>
      <c r="AGY37"/>
      <c r="AGZ37"/>
      <c r="AHA37"/>
      <c r="AHB37"/>
      <c r="AHC37"/>
      <c r="AHD37"/>
      <c r="AHE37"/>
      <c r="AHF37"/>
      <c r="AHG37"/>
      <c r="AHH37"/>
      <c r="AHI37"/>
      <c r="AHJ37"/>
      <c r="AHK37"/>
      <c r="AHL37"/>
      <c r="AHM37"/>
      <c r="AHN37"/>
      <c r="AHO37"/>
      <c r="AHP37"/>
      <c r="AHQ37"/>
      <c r="AHR37"/>
      <c r="AHS37"/>
      <c r="AHT37"/>
      <c r="AHU37"/>
      <c r="AHV37"/>
      <c r="AHW37"/>
      <c r="AHX37"/>
      <c r="AHY37"/>
      <c r="AHZ37"/>
      <c r="AIA37"/>
      <c r="AIB37"/>
      <c r="AIC37"/>
      <c r="AID37"/>
      <c r="AIE37"/>
      <c r="AIF37"/>
      <c r="AIG37"/>
      <c r="AIH37"/>
      <c r="AII37"/>
      <c r="AIJ37"/>
      <c r="AIK37"/>
      <c r="AIL37"/>
      <c r="AIM37"/>
      <c r="AIN37"/>
      <c r="AIO37"/>
      <c r="AIP37"/>
      <c r="AIQ37"/>
      <c r="AIR37"/>
      <c r="AIS37"/>
      <c r="AIT37"/>
      <c r="AIU37"/>
      <c r="AIV37"/>
      <c r="AIW37"/>
      <c r="AIX37"/>
      <c r="AIY37"/>
      <c r="AIZ37"/>
      <c r="AJA37"/>
      <c r="AJB37"/>
      <c r="AJC37"/>
      <c r="AJD37"/>
      <c r="AJE37"/>
      <c r="AJF37"/>
      <c r="AJG37"/>
      <c r="AJH37"/>
      <c r="AJI37"/>
      <c r="AJJ37"/>
      <c r="AJK37"/>
      <c r="AJL37"/>
      <c r="AJM37"/>
      <c r="AJN37"/>
      <c r="AJO37"/>
      <c r="AJP37"/>
      <c r="AJQ37"/>
      <c r="AJR37"/>
      <c r="AJS37"/>
      <c r="AJT37"/>
      <c r="AJU37"/>
      <c r="AJV37"/>
      <c r="AJW37"/>
      <c r="AJX37"/>
      <c r="AJY37"/>
      <c r="AJZ37"/>
      <c r="AKA37"/>
      <c r="AKB37"/>
      <c r="AKC37"/>
      <c r="AKD37"/>
      <c r="AKE37"/>
      <c r="AKF37"/>
      <c r="AKG37"/>
      <c r="AKH37"/>
      <c r="AKI37"/>
      <c r="AKJ37"/>
      <c r="AKK37"/>
      <c r="AKL37"/>
      <c r="AKM37"/>
      <c r="AKN37"/>
      <c r="AKO37"/>
      <c r="AKP37"/>
      <c r="AKQ37"/>
      <c r="AKR37"/>
      <c r="AKS37"/>
      <c r="AKT37"/>
      <c r="AKU37"/>
      <c r="AKV37"/>
      <c r="AKW37"/>
      <c r="AKX37"/>
      <c r="AKY37"/>
      <c r="AKZ37"/>
      <c r="ALA37"/>
      <c r="ALB37"/>
      <c r="ALC37"/>
      <c r="ALD37"/>
      <c r="ALE37"/>
      <c r="ALF37"/>
      <c r="ALG37"/>
      <c r="ALH37"/>
      <c r="ALI37"/>
      <c r="ALJ37"/>
      <c r="ALK37"/>
      <c r="ALL37"/>
      <c r="ALM37"/>
      <c r="ALN37"/>
      <c r="ALO37"/>
      <c r="ALP37"/>
      <c r="ALQ37"/>
      <c r="ALR37"/>
      <c r="ALS37"/>
      <c r="ALT37"/>
      <c r="ALU37"/>
      <c r="ALV37"/>
      <c r="ALW37"/>
      <c r="ALX37"/>
      <c r="ALY37"/>
      <c r="ALZ37"/>
      <c r="AMA37"/>
      <c r="AMB37"/>
      <c r="AMC37"/>
      <c r="AMD37"/>
      <c r="AME37"/>
      <c r="AMF37"/>
      <c r="AMG37"/>
      <c r="AMH37"/>
      <c r="AMI37"/>
      <c r="AMJ37"/>
    </row>
    <row r="38" spans="1:1025" ht="12.75" customHeight="1" x14ac:dyDescent="0.25">
      <c r="A38" s="280" t="s">
        <v>47</v>
      </c>
      <c r="B38" s="280" t="s">
        <v>48</v>
      </c>
      <c r="C38" s="280" t="s">
        <v>49</v>
      </c>
      <c r="D38" s="300" t="s">
        <v>50</v>
      </c>
      <c r="E38" s="301" t="s">
        <v>51</v>
      </c>
      <c r="F38" s="280" t="s">
        <v>52</v>
      </c>
      <c r="G38" s="283">
        <v>30</v>
      </c>
      <c r="H38" s="280">
        <v>770628569</v>
      </c>
      <c r="I38" s="280" t="s">
        <v>53</v>
      </c>
      <c r="J38" s="280" t="s">
        <v>19</v>
      </c>
      <c r="K38" s="283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  <c r="IS38"/>
      <c r="IT38"/>
      <c r="IU38"/>
      <c r="IV38"/>
      <c r="IW38"/>
      <c r="IX38"/>
      <c r="IY38"/>
      <c r="IZ38"/>
      <c r="JA38"/>
      <c r="JB38"/>
      <c r="JC38"/>
      <c r="JD38"/>
      <c r="JE38"/>
      <c r="JF38"/>
      <c r="JG38"/>
      <c r="JH38"/>
      <c r="JI38"/>
      <c r="JJ38"/>
      <c r="JK38"/>
      <c r="JL38"/>
      <c r="JM38"/>
      <c r="JN38"/>
      <c r="JO38"/>
      <c r="JP38"/>
      <c r="JQ38"/>
      <c r="JR38"/>
      <c r="JS38"/>
      <c r="JT38"/>
      <c r="JU38"/>
      <c r="JV38"/>
      <c r="JW38"/>
      <c r="JX38"/>
      <c r="JY38"/>
      <c r="JZ38"/>
      <c r="KA38"/>
      <c r="KB38"/>
      <c r="KC38"/>
      <c r="KD38"/>
      <c r="KE38"/>
      <c r="KF38"/>
      <c r="KG38"/>
      <c r="KH38"/>
      <c r="KI38"/>
      <c r="KJ38"/>
      <c r="KK38"/>
      <c r="KL38"/>
      <c r="KM38"/>
      <c r="KN38"/>
      <c r="KO38"/>
      <c r="KP38"/>
      <c r="KQ38"/>
      <c r="KR38"/>
      <c r="KS38"/>
      <c r="KT38"/>
      <c r="KU38"/>
      <c r="KV38"/>
      <c r="KW38"/>
      <c r="KX38"/>
      <c r="KY38"/>
      <c r="KZ38"/>
      <c r="LA38"/>
      <c r="LB38"/>
      <c r="LC38"/>
      <c r="LD38"/>
      <c r="LE38"/>
      <c r="LF38"/>
      <c r="LG38"/>
      <c r="LH38"/>
      <c r="LI38"/>
      <c r="LJ38"/>
      <c r="LK38"/>
      <c r="LL38"/>
      <c r="LM38"/>
      <c r="LN38"/>
      <c r="LO38"/>
      <c r="LP38"/>
      <c r="LQ38"/>
      <c r="LR38"/>
      <c r="LS38"/>
      <c r="LT38"/>
      <c r="LU38"/>
      <c r="LV38"/>
      <c r="LW38"/>
      <c r="LX38"/>
      <c r="LY38"/>
      <c r="LZ38"/>
      <c r="MA38"/>
      <c r="MB38"/>
      <c r="MC38"/>
      <c r="MD38"/>
      <c r="ME38"/>
      <c r="MF38"/>
      <c r="MG38"/>
      <c r="MH38"/>
      <c r="MI38"/>
      <c r="MJ38"/>
      <c r="MK38"/>
      <c r="ML38"/>
      <c r="MM38"/>
      <c r="MN38"/>
      <c r="MO38"/>
      <c r="MP38"/>
      <c r="MQ38"/>
      <c r="MR38"/>
      <c r="MS38"/>
      <c r="MT38"/>
      <c r="MU38"/>
      <c r="MV38"/>
      <c r="MW38"/>
      <c r="MX38"/>
      <c r="MY38"/>
      <c r="MZ38"/>
      <c r="NA38"/>
      <c r="NB38"/>
      <c r="NC38"/>
      <c r="ND38"/>
      <c r="NE38"/>
      <c r="NF38"/>
      <c r="NG38"/>
      <c r="NH38"/>
      <c r="NI38"/>
      <c r="NJ38"/>
      <c r="NK38"/>
      <c r="NL38"/>
      <c r="NM38"/>
      <c r="NN38"/>
      <c r="NO38"/>
      <c r="NP38"/>
      <c r="NQ38"/>
      <c r="NR38"/>
      <c r="NS38"/>
      <c r="NT38"/>
      <c r="NU38"/>
      <c r="NV38"/>
      <c r="NW38"/>
      <c r="NX38"/>
      <c r="NY38"/>
      <c r="NZ38"/>
      <c r="OA38"/>
      <c r="OB38"/>
      <c r="OC38"/>
      <c r="OD38"/>
      <c r="OE38"/>
      <c r="OF38"/>
      <c r="OG38"/>
      <c r="OH38"/>
      <c r="OI38"/>
      <c r="OJ38"/>
      <c r="OK38"/>
      <c r="OL38"/>
      <c r="OM38"/>
      <c r="ON38"/>
      <c r="OO38"/>
      <c r="OP38"/>
      <c r="OQ38"/>
      <c r="OR38"/>
      <c r="OS38"/>
      <c r="OT38"/>
      <c r="OU38"/>
      <c r="OV38"/>
      <c r="OW38"/>
      <c r="OX38"/>
      <c r="OY38"/>
      <c r="OZ38"/>
      <c r="PA38"/>
      <c r="PB38"/>
      <c r="PC38"/>
      <c r="PD38"/>
      <c r="PE38"/>
      <c r="PF38"/>
      <c r="PG38"/>
      <c r="PH38"/>
      <c r="PI38"/>
      <c r="PJ38"/>
      <c r="PK38"/>
      <c r="PL38"/>
      <c r="PM38"/>
      <c r="PN38"/>
      <c r="PO38"/>
      <c r="PP38"/>
      <c r="PQ38"/>
      <c r="PR38"/>
      <c r="PS38"/>
      <c r="PT38"/>
      <c r="PU38"/>
      <c r="PV38"/>
      <c r="PW38"/>
      <c r="PX38"/>
      <c r="PY38"/>
      <c r="PZ38"/>
      <c r="QA38"/>
      <c r="QB38"/>
      <c r="QC38"/>
      <c r="QD38"/>
      <c r="QE38"/>
      <c r="QF38"/>
      <c r="QG38"/>
      <c r="QH38"/>
      <c r="QI38"/>
      <c r="QJ38"/>
      <c r="QK38"/>
      <c r="QL38"/>
      <c r="QM38"/>
      <c r="QN38"/>
      <c r="QO38"/>
      <c r="QP38"/>
      <c r="QQ38"/>
      <c r="QR38"/>
      <c r="QS38"/>
      <c r="QT38"/>
      <c r="QU38"/>
      <c r="QV38"/>
      <c r="QW38"/>
      <c r="QX38"/>
      <c r="QY38"/>
      <c r="QZ38"/>
      <c r="RA38"/>
      <c r="RB38"/>
      <c r="RC38"/>
      <c r="RD38"/>
      <c r="RE38"/>
      <c r="RF38"/>
      <c r="RG38"/>
      <c r="RH38"/>
      <c r="RI38"/>
      <c r="RJ38"/>
      <c r="RK38"/>
      <c r="RL38"/>
      <c r="RM38"/>
      <c r="RN38"/>
      <c r="RO38"/>
      <c r="RP38"/>
      <c r="RQ38"/>
      <c r="RR38"/>
      <c r="RS38"/>
      <c r="RT38"/>
      <c r="RU38"/>
      <c r="RV38"/>
      <c r="RW38"/>
      <c r="RX38"/>
      <c r="RY38"/>
      <c r="RZ38"/>
      <c r="SA38"/>
      <c r="SB38"/>
      <c r="SC38"/>
      <c r="SD38"/>
      <c r="SE38"/>
      <c r="SF38"/>
      <c r="SG38"/>
      <c r="SH38"/>
      <c r="SI38"/>
      <c r="SJ38"/>
      <c r="SK38"/>
      <c r="SL38"/>
      <c r="SM38"/>
      <c r="SN38"/>
      <c r="SO38"/>
      <c r="SP38"/>
      <c r="SQ38"/>
      <c r="SR38"/>
      <c r="SS38"/>
      <c r="ST38"/>
      <c r="SU38"/>
      <c r="SV38"/>
      <c r="SW38"/>
      <c r="SX38"/>
      <c r="SY38"/>
      <c r="SZ38"/>
      <c r="TA38"/>
      <c r="TB38"/>
      <c r="TC38"/>
      <c r="TD38"/>
      <c r="TE38"/>
      <c r="TF38"/>
      <c r="TG38"/>
      <c r="TH38"/>
      <c r="TI38"/>
      <c r="TJ38"/>
      <c r="TK38"/>
      <c r="TL38"/>
      <c r="TM38"/>
      <c r="TN38"/>
      <c r="TO38"/>
      <c r="TP38"/>
      <c r="TQ38"/>
      <c r="TR38"/>
      <c r="TS38"/>
      <c r="TT38"/>
      <c r="TU38"/>
      <c r="TV38"/>
      <c r="TW38"/>
      <c r="TX38"/>
      <c r="TY38"/>
      <c r="TZ38"/>
      <c r="UA38"/>
      <c r="UB38"/>
      <c r="UC38"/>
      <c r="UD38"/>
      <c r="UE38"/>
      <c r="UF38"/>
      <c r="UG38"/>
      <c r="UH38"/>
      <c r="UI38"/>
      <c r="UJ38"/>
      <c r="UK38"/>
      <c r="UL38"/>
      <c r="UM38"/>
      <c r="UN38"/>
      <c r="UO38"/>
      <c r="UP38"/>
      <c r="UQ38"/>
      <c r="UR38"/>
      <c r="US38"/>
      <c r="UT38"/>
      <c r="UU38"/>
      <c r="UV38"/>
      <c r="UW38"/>
      <c r="UX38"/>
      <c r="UY38"/>
      <c r="UZ38"/>
      <c r="VA38"/>
      <c r="VB38"/>
      <c r="VC38"/>
      <c r="VD38"/>
      <c r="VE38"/>
      <c r="VF38"/>
      <c r="VG38"/>
      <c r="VH38"/>
      <c r="VI38"/>
      <c r="VJ38"/>
      <c r="VK38"/>
      <c r="VL38"/>
      <c r="VM38"/>
      <c r="VN38"/>
      <c r="VO38"/>
      <c r="VP38"/>
      <c r="VQ38"/>
      <c r="VR38"/>
      <c r="VS38"/>
      <c r="VT38"/>
      <c r="VU38"/>
      <c r="VV38"/>
      <c r="VW38"/>
      <c r="VX38"/>
      <c r="VY38"/>
      <c r="VZ38"/>
      <c r="WA38"/>
      <c r="WB38"/>
      <c r="WC38"/>
      <c r="WD38"/>
      <c r="WE38"/>
      <c r="WF38"/>
      <c r="WG38"/>
      <c r="WH38"/>
      <c r="WI38"/>
      <c r="WJ38"/>
      <c r="WK38"/>
      <c r="WL38"/>
      <c r="WM38"/>
      <c r="WN38"/>
      <c r="WO38"/>
      <c r="WP38"/>
      <c r="WQ38"/>
      <c r="WR38"/>
      <c r="WS38"/>
      <c r="WT38"/>
      <c r="WU38"/>
      <c r="WV38"/>
      <c r="WW38"/>
      <c r="WX38"/>
      <c r="WY38"/>
      <c r="WZ38"/>
      <c r="XA38"/>
      <c r="XB38"/>
      <c r="XC38"/>
      <c r="XD38"/>
      <c r="XE38"/>
      <c r="XF38"/>
      <c r="XG38"/>
      <c r="XH38"/>
      <c r="XI38"/>
      <c r="XJ38"/>
      <c r="XK38"/>
      <c r="XL38"/>
      <c r="XM38"/>
      <c r="XN38"/>
      <c r="XO38"/>
      <c r="XP38"/>
      <c r="XQ38"/>
      <c r="XR38"/>
      <c r="XS38"/>
      <c r="XT38"/>
      <c r="XU38"/>
      <c r="XV38"/>
      <c r="XW38"/>
      <c r="XX38"/>
      <c r="XY38"/>
      <c r="XZ38"/>
      <c r="YA38"/>
      <c r="YB38"/>
      <c r="YC38"/>
      <c r="YD38"/>
      <c r="YE38"/>
      <c r="YF38"/>
      <c r="YG38"/>
      <c r="YH38"/>
      <c r="YI38"/>
      <c r="YJ38"/>
      <c r="YK38"/>
      <c r="YL38"/>
      <c r="YM38"/>
      <c r="YN38"/>
      <c r="YO38"/>
      <c r="YP38"/>
      <c r="YQ38"/>
      <c r="YR38"/>
      <c r="YS38"/>
      <c r="YT38"/>
      <c r="YU38"/>
      <c r="YV38"/>
      <c r="YW38"/>
      <c r="YX38"/>
      <c r="YY38"/>
      <c r="YZ38"/>
      <c r="ZA38"/>
      <c r="ZB38"/>
      <c r="ZC38"/>
      <c r="ZD38"/>
      <c r="ZE38"/>
      <c r="ZF38"/>
      <c r="ZG38"/>
      <c r="ZH38"/>
      <c r="ZI38"/>
      <c r="ZJ38"/>
      <c r="ZK38"/>
      <c r="ZL38"/>
      <c r="ZM38"/>
      <c r="ZN38"/>
      <c r="ZO38"/>
      <c r="ZP38"/>
      <c r="ZQ38"/>
      <c r="ZR38"/>
      <c r="ZS38"/>
      <c r="ZT38"/>
      <c r="ZU38"/>
      <c r="ZV38"/>
      <c r="ZW38"/>
      <c r="ZX38"/>
      <c r="ZY38"/>
      <c r="ZZ38"/>
      <c r="AAA38"/>
      <c r="AAB38"/>
      <c r="AAC38"/>
      <c r="AAD38"/>
      <c r="AAE38"/>
      <c r="AAF38"/>
      <c r="AAG38"/>
      <c r="AAH38"/>
      <c r="AAI38"/>
      <c r="AAJ38"/>
      <c r="AAK38"/>
      <c r="AAL38"/>
      <c r="AAM38"/>
      <c r="AAN38"/>
      <c r="AAO38"/>
      <c r="AAP38"/>
      <c r="AAQ38"/>
      <c r="AAR38"/>
      <c r="AAS38"/>
      <c r="AAT38"/>
      <c r="AAU38"/>
      <c r="AAV38"/>
      <c r="AAW38"/>
      <c r="AAX38"/>
      <c r="AAY38"/>
      <c r="AAZ38"/>
      <c r="ABA38"/>
      <c r="ABB38"/>
      <c r="ABC38"/>
      <c r="ABD38"/>
      <c r="ABE38"/>
      <c r="ABF38"/>
      <c r="ABG38"/>
      <c r="ABH38"/>
      <c r="ABI38"/>
      <c r="ABJ38"/>
      <c r="ABK38"/>
      <c r="ABL38"/>
      <c r="ABM38"/>
      <c r="ABN38"/>
      <c r="ABO38"/>
      <c r="ABP38"/>
      <c r="ABQ38"/>
      <c r="ABR38"/>
      <c r="ABS38"/>
      <c r="ABT38"/>
      <c r="ABU38"/>
      <c r="ABV38"/>
      <c r="ABW38"/>
      <c r="ABX38"/>
      <c r="ABY38"/>
      <c r="ABZ38"/>
      <c r="ACA38"/>
      <c r="ACB38"/>
      <c r="ACC38"/>
      <c r="ACD38"/>
      <c r="ACE38"/>
      <c r="ACF38"/>
      <c r="ACG38"/>
      <c r="ACH38"/>
      <c r="ACI38"/>
      <c r="ACJ38"/>
      <c r="ACK38"/>
      <c r="ACL38"/>
      <c r="ACM38"/>
      <c r="ACN38"/>
      <c r="ACO38"/>
      <c r="ACP38"/>
      <c r="ACQ38"/>
      <c r="ACR38"/>
      <c r="ACS38"/>
      <c r="ACT38"/>
      <c r="ACU38"/>
      <c r="ACV38"/>
      <c r="ACW38"/>
      <c r="ACX38"/>
      <c r="ACY38"/>
      <c r="ACZ38"/>
      <c r="ADA38"/>
      <c r="ADB38"/>
      <c r="ADC38"/>
      <c r="ADD38"/>
      <c r="ADE38"/>
      <c r="ADF38"/>
      <c r="ADG38"/>
      <c r="ADH38"/>
      <c r="ADI38"/>
      <c r="ADJ38"/>
      <c r="ADK38"/>
      <c r="ADL38"/>
      <c r="ADM38"/>
      <c r="ADN38"/>
      <c r="ADO38"/>
      <c r="ADP38"/>
      <c r="ADQ38"/>
      <c r="ADR38"/>
      <c r="ADS38"/>
      <c r="ADT38"/>
      <c r="ADU38"/>
      <c r="ADV38"/>
      <c r="ADW38"/>
      <c r="ADX38"/>
      <c r="ADY38"/>
      <c r="ADZ38"/>
      <c r="AEA38"/>
      <c r="AEB38"/>
      <c r="AEC38"/>
      <c r="AED38"/>
      <c r="AEE38"/>
      <c r="AEF38"/>
      <c r="AEG38"/>
      <c r="AEH38"/>
      <c r="AEI38"/>
      <c r="AEJ38"/>
      <c r="AEK38"/>
      <c r="AEL38"/>
      <c r="AEM38"/>
      <c r="AEN38"/>
      <c r="AEO38"/>
      <c r="AEP38"/>
      <c r="AEQ38"/>
      <c r="AER38"/>
      <c r="AES38"/>
      <c r="AET38"/>
      <c r="AEU38"/>
      <c r="AEV38"/>
      <c r="AEW38"/>
      <c r="AEX38"/>
      <c r="AEY38"/>
      <c r="AEZ38"/>
      <c r="AFA38"/>
      <c r="AFB38"/>
      <c r="AFC38"/>
      <c r="AFD38"/>
      <c r="AFE38"/>
      <c r="AFF38"/>
      <c r="AFG38"/>
      <c r="AFH38"/>
      <c r="AFI38"/>
      <c r="AFJ38"/>
      <c r="AFK38"/>
      <c r="AFL38"/>
      <c r="AFM38"/>
      <c r="AFN38"/>
      <c r="AFO38"/>
      <c r="AFP38"/>
      <c r="AFQ38"/>
      <c r="AFR38"/>
      <c r="AFS38"/>
      <c r="AFT38"/>
      <c r="AFU38"/>
      <c r="AFV38"/>
      <c r="AFW38"/>
      <c r="AFX38"/>
      <c r="AFY38"/>
      <c r="AFZ38"/>
      <c r="AGA38"/>
      <c r="AGB38"/>
      <c r="AGC38"/>
      <c r="AGD38"/>
      <c r="AGE38"/>
      <c r="AGF38"/>
      <c r="AGG38"/>
      <c r="AGH38"/>
      <c r="AGI38"/>
      <c r="AGJ38"/>
      <c r="AGK38"/>
      <c r="AGL38"/>
      <c r="AGM38"/>
      <c r="AGN38"/>
      <c r="AGO38"/>
      <c r="AGP38"/>
      <c r="AGQ38"/>
      <c r="AGR38"/>
      <c r="AGS38"/>
      <c r="AGT38"/>
      <c r="AGU38"/>
      <c r="AGV38"/>
      <c r="AGW38"/>
      <c r="AGX38"/>
      <c r="AGY38"/>
      <c r="AGZ38"/>
      <c r="AHA38"/>
      <c r="AHB38"/>
      <c r="AHC38"/>
      <c r="AHD38"/>
      <c r="AHE38"/>
      <c r="AHF38"/>
      <c r="AHG38"/>
      <c r="AHH38"/>
      <c r="AHI38"/>
      <c r="AHJ38"/>
      <c r="AHK38"/>
      <c r="AHL38"/>
      <c r="AHM38"/>
      <c r="AHN38"/>
      <c r="AHO38"/>
      <c r="AHP38"/>
      <c r="AHQ38"/>
      <c r="AHR38"/>
      <c r="AHS38"/>
      <c r="AHT38"/>
      <c r="AHU38"/>
      <c r="AHV38"/>
      <c r="AHW38"/>
      <c r="AHX38"/>
      <c r="AHY38"/>
      <c r="AHZ38"/>
      <c r="AIA38"/>
      <c r="AIB38"/>
      <c r="AIC38"/>
      <c r="AID38"/>
      <c r="AIE38"/>
      <c r="AIF38"/>
      <c r="AIG38"/>
      <c r="AIH38"/>
      <c r="AII38"/>
      <c r="AIJ38"/>
      <c r="AIK38"/>
      <c r="AIL38"/>
      <c r="AIM38"/>
      <c r="AIN38"/>
      <c r="AIO38"/>
      <c r="AIP38"/>
      <c r="AIQ38"/>
      <c r="AIR38"/>
      <c r="AIS38"/>
      <c r="AIT38"/>
      <c r="AIU38"/>
      <c r="AIV38"/>
      <c r="AIW38"/>
      <c r="AIX38"/>
      <c r="AIY38"/>
      <c r="AIZ38"/>
      <c r="AJA38"/>
      <c r="AJB38"/>
      <c r="AJC38"/>
      <c r="AJD38"/>
      <c r="AJE38"/>
      <c r="AJF38"/>
      <c r="AJG38"/>
      <c r="AJH38"/>
      <c r="AJI38"/>
      <c r="AJJ38"/>
      <c r="AJK38"/>
      <c r="AJL38"/>
      <c r="AJM38"/>
      <c r="AJN38"/>
      <c r="AJO38"/>
      <c r="AJP38"/>
      <c r="AJQ38"/>
      <c r="AJR38"/>
      <c r="AJS38"/>
      <c r="AJT38"/>
      <c r="AJU38"/>
      <c r="AJV38"/>
      <c r="AJW38"/>
      <c r="AJX38"/>
      <c r="AJY38"/>
      <c r="AJZ38"/>
      <c r="AKA38"/>
      <c r="AKB38"/>
      <c r="AKC38"/>
      <c r="AKD38"/>
      <c r="AKE38"/>
      <c r="AKF38"/>
      <c r="AKG38"/>
      <c r="AKH38"/>
      <c r="AKI38"/>
      <c r="AKJ38"/>
      <c r="AKK38"/>
      <c r="AKL38"/>
      <c r="AKM38"/>
      <c r="AKN38"/>
      <c r="AKO38"/>
      <c r="AKP38"/>
      <c r="AKQ38"/>
      <c r="AKR38"/>
      <c r="AKS38"/>
      <c r="AKT38"/>
      <c r="AKU38"/>
      <c r="AKV38"/>
      <c r="AKW38"/>
      <c r="AKX38"/>
      <c r="AKY38"/>
      <c r="AKZ38"/>
      <c r="ALA38"/>
      <c r="ALB38"/>
      <c r="ALC38"/>
      <c r="ALD38"/>
      <c r="ALE38"/>
      <c r="ALF38"/>
      <c r="ALG38"/>
      <c r="ALH38"/>
      <c r="ALI38"/>
      <c r="ALJ38"/>
      <c r="ALK38"/>
      <c r="ALL38"/>
      <c r="ALM38"/>
      <c r="ALN38"/>
      <c r="ALO38"/>
      <c r="ALP38"/>
      <c r="ALQ38"/>
      <c r="ALR38"/>
      <c r="ALS38"/>
      <c r="ALT38"/>
      <c r="ALU38"/>
      <c r="ALV38"/>
      <c r="ALW38"/>
      <c r="ALX38"/>
      <c r="ALY38"/>
      <c r="ALZ38"/>
      <c r="AMA38"/>
      <c r="AMB38"/>
      <c r="AMC38"/>
      <c r="AMD38"/>
      <c r="AME38"/>
      <c r="AMF38"/>
      <c r="AMG38"/>
      <c r="AMH38"/>
      <c r="AMI38"/>
      <c r="AMJ38"/>
    </row>
    <row r="39" spans="1:1025" ht="12.75" customHeight="1" x14ac:dyDescent="0.25">
      <c r="A39" s="186" t="s">
        <v>73</v>
      </c>
      <c r="B39" s="186" t="s">
        <v>74</v>
      </c>
      <c r="C39" s="186" t="s">
        <v>49</v>
      </c>
      <c r="D39" s="286" t="s">
        <v>50</v>
      </c>
      <c r="E39" s="186" t="s">
        <v>51</v>
      </c>
      <c r="F39" s="186" t="s">
        <v>75</v>
      </c>
      <c r="G39" s="285">
        <v>30</v>
      </c>
      <c r="H39" s="285">
        <v>610547946</v>
      </c>
      <c r="I39" s="285" t="s">
        <v>76</v>
      </c>
      <c r="J39" s="285" t="s">
        <v>19</v>
      </c>
      <c r="K39" s="285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  <c r="IQ39"/>
      <c r="IR39"/>
      <c r="IS39"/>
      <c r="IT39"/>
      <c r="IU39"/>
      <c r="IV39"/>
      <c r="IW39"/>
      <c r="IX39"/>
      <c r="IY39"/>
      <c r="IZ39"/>
      <c r="JA39"/>
      <c r="JB39"/>
      <c r="JC39"/>
      <c r="JD39"/>
      <c r="JE39"/>
      <c r="JF39"/>
      <c r="JG39"/>
      <c r="JH39"/>
      <c r="JI39"/>
      <c r="JJ39"/>
      <c r="JK39"/>
      <c r="JL39"/>
      <c r="JM39"/>
      <c r="JN39"/>
      <c r="JO39"/>
      <c r="JP39"/>
      <c r="JQ39"/>
      <c r="JR39"/>
      <c r="JS39"/>
      <c r="JT39"/>
      <c r="JU39"/>
      <c r="JV39"/>
      <c r="JW39"/>
      <c r="JX39"/>
      <c r="JY39"/>
      <c r="JZ39"/>
      <c r="KA39"/>
      <c r="KB39"/>
      <c r="KC39"/>
      <c r="KD39"/>
      <c r="KE39"/>
      <c r="KF39"/>
      <c r="KG39"/>
      <c r="KH39"/>
      <c r="KI39"/>
      <c r="KJ39"/>
      <c r="KK39"/>
      <c r="KL39"/>
      <c r="KM39"/>
      <c r="KN39"/>
      <c r="KO39"/>
      <c r="KP39"/>
      <c r="KQ39"/>
      <c r="KR39"/>
      <c r="KS39"/>
      <c r="KT39"/>
      <c r="KU39"/>
      <c r="KV39"/>
      <c r="KW39"/>
      <c r="KX39"/>
      <c r="KY39"/>
      <c r="KZ39"/>
      <c r="LA39"/>
      <c r="LB39"/>
      <c r="LC39"/>
      <c r="LD39"/>
      <c r="LE39"/>
      <c r="LF39"/>
      <c r="LG39"/>
      <c r="LH39"/>
      <c r="LI39"/>
      <c r="LJ39"/>
      <c r="LK39"/>
      <c r="LL39"/>
      <c r="LM39"/>
      <c r="LN39"/>
      <c r="LO39"/>
      <c r="LP39"/>
      <c r="LQ39"/>
      <c r="LR39"/>
      <c r="LS39"/>
      <c r="LT39"/>
      <c r="LU39"/>
      <c r="LV39"/>
      <c r="LW39"/>
      <c r="LX39"/>
      <c r="LY39"/>
      <c r="LZ39"/>
      <c r="MA39"/>
      <c r="MB39"/>
      <c r="MC39"/>
      <c r="MD39"/>
      <c r="ME39"/>
      <c r="MF39"/>
      <c r="MG39"/>
      <c r="MH39"/>
      <c r="MI39"/>
      <c r="MJ39"/>
      <c r="MK39"/>
      <c r="ML39"/>
      <c r="MM39"/>
      <c r="MN39"/>
      <c r="MO39"/>
      <c r="MP39"/>
      <c r="MQ39"/>
      <c r="MR39"/>
      <c r="MS39"/>
      <c r="MT39"/>
      <c r="MU39"/>
      <c r="MV39"/>
      <c r="MW39"/>
      <c r="MX39"/>
      <c r="MY39"/>
      <c r="MZ39"/>
      <c r="NA39"/>
      <c r="NB39"/>
      <c r="NC39"/>
      <c r="ND39"/>
      <c r="NE39"/>
      <c r="NF39"/>
      <c r="NG39"/>
      <c r="NH39"/>
      <c r="NI39"/>
      <c r="NJ39"/>
      <c r="NK39"/>
      <c r="NL39"/>
      <c r="NM39"/>
      <c r="NN39"/>
      <c r="NO39"/>
      <c r="NP39"/>
      <c r="NQ39"/>
      <c r="NR39"/>
      <c r="NS39"/>
      <c r="NT39"/>
      <c r="NU39"/>
      <c r="NV39"/>
      <c r="NW39"/>
      <c r="NX39"/>
      <c r="NY39"/>
      <c r="NZ39"/>
      <c r="OA39"/>
      <c r="OB39"/>
      <c r="OC39"/>
      <c r="OD39"/>
      <c r="OE39"/>
      <c r="OF39"/>
      <c r="OG39"/>
      <c r="OH39"/>
      <c r="OI39"/>
      <c r="OJ39"/>
      <c r="OK39"/>
      <c r="OL39"/>
      <c r="OM39"/>
      <c r="ON39"/>
      <c r="OO39"/>
      <c r="OP39"/>
      <c r="OQ39"/>
      <c r="OR39"/>
      <c r="OS39"/>
      <c r="OT39"/>
      <c r="OU39"/>
      <c r="OV39"/>
      <c r="OW39"/>
      <c r="OX39"/>
      <c r="OY39"/>
      <c r="OZ39"/>
      <c r="PA39"/>
      <c r="PB39"/>
      <c r="PC39"/>
      <c r="PD39"/>
      <c r="PE39"/>
      <c r="PF39"/>
      <c r="PG39"/>
      <c r="PH39"/>
      <c r="PI39"/>
      <c r="PJ39"/>
      <c r="PK39"/>
      <c r="PL39"/>
      <c r="PM39"/>
      <c r="PN39"/>
      <c r="PO39"/>
      <c r="PP39"/>
      <c r="PQ39"/>
      <c r="PR39"/>
      <c r="PS39"/>
      <c r="PT39"/>
      <c r="PU39"/>
      <c r="PV39"/>
      <c r="PW39"/>
      <c r="PX39"/>
      <c r="PY39"/>
      <c r="PZ39"/>
      <c r="QA39"/>
      <c r="QB39"/>
      <c r="QC39"/>
      <c r="QD39"/>
      <c r="QE39"/>
      <c r="QF39"/>
      <c r="QG39"/>
      <c r="QH39"/>
      <c r="QI39"/>
      <c r="QJ39"/>
      <c r="QK39"/>
      <c r="QL39"/>
      <c r="QM39"/>
      <c r="QN39"/>
      <c r="QO39"/>
      <c r="QP39"/>
      <c r="QQ39"/>
      <c r="QR39"/>
      <c r="QS39"/>
      <c r="QT39"/>
      <c r="QU39"/>
      <c r="QV39"/>
      <c r="QW39"/>
      <c r="QX39"/>
      <c r="QY39"/>
      <c r="QZ39"/>
      <c r="RA39"/>
      <c r="RB39"/>
      <c r="RC39"/>
      <c r="RD39"/>
      <c r="RE39"/>
      <c r="RF39"/>
      <c r="RG39"/>
      <c r="RH39"/>
      <c r="RI39"/>
      <c r="RJ39"/>
      <c r="RK39"/>
      <c r="RL39"/>
      <c r="RM39"/>
      <c r="RN39"/>
      <c r="RO39"/>
      <c r="RP39"/>
      <c r="RQ39"/>
      <c r="RR39"/>
      <c r="RS39"/>
      <c r="RT39"/>
      <c r="RU39"/>
      <c r="RV39"/>
      <c r="RW39"/>
      <c r="RX39"/>
      <c r="RY39"/>
      <c r="RZ39"/>
      <c r="SA39"/>
      <c r="SB39"/>
      <c r="SC39"/>
      <c r="SD39"/>
      <c r="SE39"/>
      <c r="SF39"/>
      <c r="SG39"/>
      <c r="SH39"/>
      <c r="SI39"/>
      <c r="SJ39"/>
      <c r="SK39"/>
      <c r="SL39"/>
      <c r="SM39"/>
      <c r="SN39"/>
      <c r="SO39"/>
      <c r="SP39"/>
      <c r="SQ39"/>
      <c r="SR39"/>
      <c r="SS39"/>
      <c r="ST39"/>
      <c r="SU39"/>
      <c r="SV39"/>
      <c r="SW39"/>
      <c r="SX39"/>
      <c r="SY39"/>
      <c r="SZ39"/>
      <c r="TA39"/>
      <c r="TB39"/>
      <c r="TC39"/>
      <c r="TD39"/>
      <c r="TE39"/>
      <c r="TF39"/>
      <c r="TG39"/>
      <c r="TH39"/>
      <c r="TI39"/>
      <c r="TJ39"/>
      <c r="TK39"/>
      <c r="TL39"/>
      <c r="TM39"/>
      <c r="TN39"/>
      <c r="TO39"/>
      <c r="TP39"/>
      <c r="TQ39"/>
      <c r="TR39"/>
      <c r="TS39"/>
      <c r="TT39"/>
      <c r="TU39"/>
      <c r="TV39"/>
      <c r="TW39"/>
      <c r="TX39"/>
      <c r="TY39"/>
      <c r="TZ39"/>
      <c r="UA39"/>
      <c r="UB39"/>
      <c r="UC39"/>
      <c r="UD39"/>
      <c r="UE39"/>
      <c r="UF39"/>
      <c r="UG39"/>
      <c r="UH39"/>
      <c r="UI39"/>
      <c r="UJ39"/>
      <c r="UK39"/>
      <c r="UL39"/>
      <c r="UM39"/>
      <c r="UN39"/>
      <c r="UO39"/>
      <c r="UP39"/>
      <c r="UQ39"/>
      <c r="UR39"/>
      <c r="US39"/>
      <c r="UT39"/>
      <c r="UU39"/>
      <c r="UV39"/>
      <c r="UW39"/>
      <c r="UX39"/>
      <c r="UY39"/>
      <c r="UZ39"/>
      <c r="VA39"/>
      <c r="VB39"/>
      <c r="VC39"/>
      <c r="VD39"/>
      <c r="VE39"/>
      <c r="VF39"/>
      <c r="VG39"/>
      <c r="VH39"/>
      <c r="VI39"/>
      <c r="VJ39"/>
      <c r="VK39"/>
      <c r="VL39"/>
      <c r="VM39"/>
      <c r="VN39"/>
      <c r="VO39"/>
      <c r="VP39"/>
      <c r="VQ39"/>
      <c r="VR39"/>
      <c r="VS39"/>
      <c r="VT39"/>
      <c r="VU39"/>
      <c r="VV39"/>
      <c r="VW39"/>
      <c r="VX39"/>
      <c r="VY39"/>
      <c r="VZ39"/>
      <c r="WA39"/>
      <c r="WB39"/>
      <c r="WC39"/>
      <c r="WD39"/>
      <c r="WE39"/>
      <c r="WF39"/>
      <c r="WG39"/>
      <c r="WH39"/>
      <c r="WI39"/>
      <c r="WJ39"/>
      <c r="WK39"/>
      <c r="WL39"/>
      <c r="WM39"/>
      <c r="WN39"/>
      <c r="WO39"/>
      <c r="WP39"/>
      <c r="WQ39"/>
      <c r="WR39"/>
      <c r="WS39"/>
      <c r="WT39"/>
      <c r="WU39"/>
      <c r="WV39"/>
      <c r="WW39"/>
      <c r="WX39"/>
      <c r="WY39"/>
      <c r="WZ39"/>
      <c r="XA39"/>
      <c r="XB39"/>
      <c r="XC39"/>
      <c r="XD39"/>
      <c r="XE39"/>
      <c r="XF39"/>
      <c r="XG39"/>
      <c r="XH39"/>
      <c r="XI39"/>
      <c r="XJ39"/>
      <c r="XK39"/>
      <c r="XL39"/>
      <c r="XM39"/>
      <c r="XN39"/>
      <c r="XO39"/>
      <c r="XP39"/>
      <c r="XQ39"/>
      <c r="XR39"/>
      <c r="XS39"/>
      <c r="XT39"/>
      <c r="XU39"/>
      <c r="XV39"/>
      <c r="XW39"/>
      <c r="XX39"/>
      <c r="XY39"/>
      <c r="XZ39"/>
      <c r="YA39"/>
      <c r="YB39"/>
      <c r="YC39"/>
      <c r="YD39"/>
      <c r="YE39"/>
      <c r="YF39"/>
      <c r="YG39"/>
      <c r="YH39"/>
      <c r="YI39"/>
      <c r="YJ39"/>
      <c r="YK39"/>
      <c r="YL39"/>
      <c r="YM39"/>
      <c r="YN39"/>
      <c r="YO39"/>
      <c r="YP39"/>
      <c r="YQ39"/>
      <c r="YR39"/>
      <c r="YS39"/>
      <c r="YT39"/>
      <c r="YU39"/>
      <c r="YV39"/>
      <c r="YW39"/>
      <c r="YX39"/>
      <c r="YY39"/>
      <c r="YZ39"/>
      <c r="ZA39"/>
      <c r="ZB39"/>
      <c r="ZC39"/>
      <c r="ZD39"/>
      <c r="ZE39"/>
      <c r="ZF39"/>
      <c r="ZG39"/>
      <c r="ZH39"/>
      <c r="ZI39"/>
      <c r="ZJ39"/>
      <c r="ZK39"/>
      <c r="ZL39"/>
      <c r="ZM39"/>
      <c r="ZN39"/>
      <c r="ZO39"/>
      <c r="ZP39"/>
      <c r="ZQ39"/>
      <c r="ZR39"/>
      <c r="ZS39"/>
      <c r="ZT39"/>
      <c r="ZU39"/>
      <c r="ZV39"/>
      <c r="ZW39"/>
      <c r="ZX39"/>
      <c r="ZY39"/>
      <c r="ZZ39"/>
      <c r="AAA39"/>
      <c r="AAB39"/>
      <c r="AAC39"/>
      <c r="AAD39"/>
      <c r="AAE39"/>
      <c r="AAF39"/>
      <c r="AAG39"/>
      <c r="AAH39"/>
      <c r="AAI39"/>
      <c r="AAJ39"/>
      <c r="AAK39"/>
      <c r="AAL39"/>
      <c r="AAM39"/>
      <c r="AAN39"/>
      <c r="AAO39"/>
      <c r="AAP39"/>
      <c r="AAQ39"/>
      <c r="AAR39"/>
      <c r="AAS39"/>
      <c r="AAT39"/>
      <c r="AAU39"/>
      <c r="AAV39"/>
      <c r="AAW39"/>
      <c r="AAX39"/>
      <c r="AAY39"/>
      <c r="AAZ39"/>
      <c r="ABA39"/>
      <c r="ABB39"/>
      <c r="ABC39"/>
      <c r="ABD39"/>
      <c r="ABE39"/>
      <c r="ABF39"/>
      <c r="ABG39"/>
      <c r="ABH39"/>
      <c r="ABI39"/>
      <c r="ABJ39"/>
      <c r="ABK39"/>
      <c r="ABL39"/>
      <c r="ABM39"/>
      <c r="ABN39"/>
      <c r="ABO39"/>
      <c r="ABP39"/>
      <c r="ABQ39"/>
      <c r="ABR39"/>
      <c r="ABS39"/>
      <c r="ABT39"/>
      <c r="ABU39"/>
      <c r="ABV39"/>
      <c r="ABW39"/>
      <c r="ABX39"/>
      <c r="ABY39"/>
      <c r="ABZ39"/>
      <c r="ACA39"/>
      <c r="ACB39"/>
      <c r="ACC39"/>
      <c r="ACD39"/>
      <c r="ACE39"/>
      <c r="ACF39"/>
      <c r="ACG39"/>
      <c r="ACH39"/>
      <c r="ACI39"/>
      <c r="ACJ39"/>
      <c r="ACK39"/>
      <c r="ACL39"/>
      <c r="ACM39"/>
      <c r="ACN39"/>
      <c r="ACO39"/>
      <c r="ACP39"/>
      <c r="ACQ39"/>
      <c r="ACR39"/>
      <c r="ACS39"/>
      <c r="ACT39"/>
      <c r="ACU39"/>
      <c r="ACV39"/>
      <c r="ACW39"/>
      <c r="ACX39"/>
      <c r="ACY39"/>
      <c r="ACZ39"/>
      <c r="ADA39"/>
      <c r="ADB39"/>
      <c r="ADC39"/>
      <c r="ADD39"/>
      <c r="ADE39"/>
      <c r="ADF39"/>
      <c r="ADG39"/>
      <c r="ADH39"/>
      <c r="ADI39"/>
      <c r="ADJ39"/>
      <c r="ADK39"/>
      <c r="ADL39"/>
      <c r="ADM39"/>
      <c r="ADN39"/>
      <c r="ADO39"/>
      <c r="ADP39"/>
      <c r="ADQ39"/>
      <c r="ADR39"/>
      <c r="ADS39"/>
      <c r="ADT39"/>
      <c r="ADU39"/>
      <c r="ADV39"/>
      <c r="ADW39"/>
      <c r="ADX39"/>
      <c r="ADY39"/>
      <c r="ADZ39"/>
      <c r="AEA39"/>
      <c r="AEB39"/>
      <c r="AEC39"/>
      <c r="AED39"/>
      <c r="AEE39"/>
      <c r="AEF39"/>
      <c r="AEG39"/>
      <c r="AEH39"/>
      <c r="AEI39"/>
      <c r="AEJ39"/>
      <c r="AEK39"/>
      <c r="AEL39"/>
      <c r="AEM39"/>
      <c r="AEN39"/>
      <c r="AEO39"/>
      <c r="AEP39"/>
      <c r="AEQ39"/>
      <c r="AER39"/>
      <c r="AES39"/>
      <c r="AET39"/>
      <c r="AEU39"/>
      <c r="AEV39"/>
      <c r="AEW39"/>
      <c r="AEX39"/>
      <c r="AEY39"/>
      <c r="AEZ39"/>
      <c r="AFA39"/>
      <c r="AFB39"/>
      <c r="AFC39"/>
      <c r="AFD39"/>
      <c r="AFE39"/>
      <c r="AFF39"/>
      <c r="AFG39"/>
      <c r="AFH39"/>
      <c r="AFI39"/>
      <c r="AFJ39"/>
      <c r="AFK39"/>
      <c r="AFL39"/>
      <c r="AFM39"/>
      <c r="AFN39"/>
      <c r="AFO39"/>
      <c r="AFP39"/>
      <c r="AFQ39"/>
      <c r="AFR39"/>
      <c r="AFS39"/>
      <c r="AFT39"/>
      <c r="AFU39"/>
      <c r="AFV39"/>
      <c r="AFW39"/>
      <c r="AFX39"/>
      <c r="AFY39"/>
      <c r="AFZ39"/>
      <c r="AGA39"/>
      <c r="AGB39"/>
      <c r="AGC39"/>
      <c r="AGD39"/>
      <c r="AGE39"/>
      <c r="AGF39"/>
      <c r="AGG39"/>
      <c r="AGH39"/>
      <c r="AGI39"/>
      <c r="AGJ39"/>
      <c r="AGK39"/>
      <c r="AGL39"/>
      <c r="AGM39"/>
      <c r="AGN39"/>
      <c r="AGO39"/>
      <c r="AGP39"/>
      <c r="AGQ39"/>
      <c r="AGR39"/>
      <c r="AGS39"/>
      <c r="AGT39"/>
      <c r="AGU39"/>
      <c r="AGV39"/>
      <c r="AGW39"/>
      <c r="AGX39"/>
      <c r="AGY39"/>
      <c r="AGZ39"/>
      <c r="AHA39"/>
      <c r="AHB39"/>
      <c r="AHC39"/>
      <c r="AHD39"/>
      <c r="AHE39"/>
      <c r="AHF39"/>
      <c r="AHG39"/>
      <c r="AHH39"/>
      <c r="AHI39"/>
      <c r="AHJ39"/>
      <c r="AHK39"/>
      <c r="AHL39"/>
      <c r="AHM39"/>
      <c r="AHN39"/>
      <c r="AHO39"/>
      <c r="AHP39"/>
      <c r="AHQ39"/>
      <c r="AHR39"/>
      <c r="AHS39"/>
      <c r="AHT39"/>
      <c r="AHU39"/>
      <c r="AHV39"/>
      <c r="AHW39"/>
      <c r="AHX39"/>
      <c r="AHY39"/>
      <c r="AHZ39"/>
      <c r="AIA39"/>
      <c r="AIB39"/>
      <c r="AIC39"/>
      <c r="AID39"/>
      <c r="AIE39"/>
      <c r="AIF39"/>
      <c r="AIG39"/>
      <c r="AIH39"/>
      <c r="AII39"/>
      <c r="AIJ39"/>
      <c r="AIK39"/>
      <c r="AIL39"/>
      <c r="AIM39"/>
      <c r="AIN39"/>
      <c r="AIO39"/>
      <c r="AIP39"/>
      <c r="AIQ39"/>
      <c r="AIR39"/>
      <c r="AIS39"/>
      <c r="AIT39"/>
      <c r="AIU39"/>
      <c r="AIV39"/>
      <c r="AIW39"/>
      <c r="AIX39"/>
      <c r="AIY39"/>
      <c r="AIZ39"/>
      <c r="AJA39"/>
      <c r="AJB39"/>
      <c r="AJC39"/>
      <c r="AJD39"/>
      <c r="AJE39"/>
      <c r="AJF39"/>
      <c r="AJG39"/>
      <c r="AJH39"/>
      <c r="AJI39"/>
      <c r="AJJ39"/>
      <c r="AJK39"/>
      <c r="AJL39"/>
      <c r="AJM39"/>
      <c r="AJN39"/>
      <c r="AJO39"/>
      <c r="AJP39"/>
      <c r="AJQ39"/>
      <c r="AJR39"/>
      <c r="AJS39"/>
      <c r="AJT39"/>
      <c r="AJU39"/>
      <c r="AJV39"/>
      <c r="AJW39"/>
      <c r="AJX39"/>
      <c r="AJY39"/>
      <c r="AJZ39"/>
      <c r="AKA39"/>
      <c r="AKB39"/>
      <c r="AKC39"/>
      <c r="AKD39"/>
      <c r="AKE39"/>
      <c r="AKF39"/>
      <c r="AKG39"/>
      <c r="AKH39"/>
      <c r="AKI39"/>
      <c r="AKJ39"/>
      <c r="AKK39"/>
      <c r="AKL39"/>
      <c r="AKM39"/>
      <c r="AKN39"/>
      <c r="AKO39"/>
      <c r="AKP39"/>
      <c r="AKQ39"/>
      <c r="AKR39"/>
      <c r="AKS39"/>
      <c r="AKT39"/>
      <c r="AKU39"/>
      <c r="AKV39"/>
      <c r="AKW39"/>
      <c r="AKX39"/>
      <c r="AKY39"/>
      <c r="AKZ39"/>
      <c r="ALA39"/>
      <c r="ALB39"/>
      <c r="ALC39"/>
      <c r="ALD39"/>
      <c r="ALE39"/>
      <c r="ALF39"/>
      <c r="ALG39"/>
      <c r="ALH39"/>
      <c r="ALI39"/>
      <c r="ALJ39"/>
      <c r="ALK39"/>
      <c r="ALL39"/>
      <c r="ALM39"/>
      <c r="ALN39"/>
      <c r="ALO39"/>
      <c r="ALP39"/>
      <c r="ALQ39"/>
      <c r="ALR39"/>
      <c r="ALS39"/>
      <c r="ALT39"/>
      <c r="ALU39"/>
      <c r="ALV39"/>
      <c r="ALW39"/>
      <c r="ALX39"/>
      <c r="ALY39"/>
      <c r="ALZ39"/>
      <c r="AMA39"/>
      <c r="AMB39"/>
      <c r="AMC39"/>
      <c r="AMD39"/>
      <c r="AME39"/>
      <c r="AMF39"/>
      <c r="AMG39"/>
      <c r="AMH39"/>
      <c r="AMI39"/>
      <c r="AMJ39"/>
    </row>
    <row r="40" spans="1:1025" ht="12.75" customHeight="1" x14ac:dyDescent="0.25">
      <c r="A40" s="186" t="s">
        <v>107</v>
      </c>
      <c r="B40" s="186" t="s">
        <v>108</v>
      </c>
      <c r="C40" s="186" t="s">
        <v>49</v>
      </c>
      <c r="D40" s="286" t="s">
        <v>50</v>
      </c>
      <c r="E40" s="186" t="s">
        <v>51</v>
      </c>
      <c r="F40" s="186" t="s">
        <v>109</v>
      </c>
      <c r="G40" s="285">
        <v>25</v>
      </c>
      <c r="H40" s="285"/>
      <c r="I40" s="285"/>
      <c r="J40" s="285"/>
      <c r="K40" s="285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  <c r="IQ40"/>
      <c r="IR40"/>
      <c r="IS40"/>
      <c r="IT40"/>
      <c r="IU40"/>
      <c r="IV40"/>
      <c r="IW40"/>
      <c r="IX40"/>
      <c r="IY40"/>
      <c r="IZ40"/>
      <c r="JA40"/>
      <c r="JB40"/>
      <c r="JC40"/>
      <c r="JD40"/>
      <c r="JE40"/>
      <c r="JF40"/>
      <c r="JG40"/>
      <c r="JH40"/>
      <c r="JI40"/>
      <c r="JJ40"/>
      <c r="JK40"/>
      <c r="JL40"/>
      <c r="JM40"/>
      <c r="JN40"/>
      <c r="JO40"/>
      <c r="JP40"/>
      <c r="JQ40"/>
      <c r="JR40"/>
      <c r="JS40"/>
      <c r="JT40"/>
      <c r="JU40"/>
      <c r="JV40"/>
      <c r="JW40"/>
      <c r="JX40"/>
      <c r="JY40"/>
      <c r="JZ40"/>
      <c r="KA40"/>
      <c r="KB40"/>
      <c r="KC40"/>
      <c r="KD40"/>
      <c r="KE40"/>
      <c r="KF40"/>
      <c r="KG40"/>
      <c r="KH40"/>
      <c r="KI40"/>
      <c r="KJ40"/>
      <c r="KK40"/>
      <c r="KL40"/>
      <c r="KM40"/>
      <c r="KN40"/>
      <c r="KO40"/>
      <c r="KP40"/>
      <c r="KQ40"/>
      <c r="KR40"/>
      <c r="KS40"/>
      <c r="KT40"/>
      <c r="KU40"/>
      <c r="KV40"/>
      <c r="KW40"/>
      <c r="KX40"/>
      <c r="KY40"/>
      <c r="KZ40"/>
      <c r="LA40"/>
      <c r="LB40"/>
      <c r="LC40"/>
      <c r="LD40"/>
      <c r="LE40"/>
      <c r="LF40"/>
      <c r="LG40"/>
      <c r="LH40"/>
      <c r="LI40"/>
      <c r="LJ40"/>
      <c r="LK40"/>
      <c r="LL40"/>
      <c r="LM40"/>
      <c r="LN40"/>
      <c r="LO40"/>
      <c r="LP40"/>
      <c r="LQ40"/>
      <c r="LR40"/>
      <c r="LS40"/>
      <c r="LT40"/>
      <c r="LU40"/>
      <c r="LV40"/>
      <c r="LW40"/>
      <c r="LX40"/>
      <c r="LY40"/>
      <c r="LZ40"/>
      <c r="MA40"/>
      <c r="MB40"/>
      <c r="MC40"/>
      <c r="MD40"/>
      <c r="ME40"/>
      <c r="MF40"/>
      <c r="MG40"/>
      <c r="MH40"/>
      <c r="MI40"/>
      <c r="MJ40"/>
      <c r="MK40"/>
      <c r="ML40"/>
      <c r="MM40"/>
      <c r="MN40"/>
      <c r="MO40"/>
      <c r="MP40"/>
      <c r="MQ40"/>
      <c r="MR40"/>
      <c r="MS40"/>
      <c r="MT40"/>
      <c r="MU40"/>
      <c r="MV40"/>
      <c r="MW40"/>
      <c r="MX40"/>
      <c r="MY40"/>
      <c r="MZ40"/>
      <c r="NA40"/>
      <c r="NB40"/>
      <c r="NC40"/>
      <c r="ND40"/>
      <c r="NE40"/>
      <c r="NF40"/>
      <c r="NG40"/>
      <c r="NH40"/>
      <c r="NI40"/>
      <c r="NJ40"/>
      <c r="NK40"/>
      <c r="NL40"/>
      <c r="NM40"/>
      <c r="NN40"/>
      <c r="NO40"/>
      <c r="NP40"/>
      <c r="NQ40"/>
      <c r="NR40"/>
      <c r="NS40"/>
      <c r="NT40"/>
      <c r="NU40"/>
      <c r="NV40"/>
      <c r="NW40"/>
      <c r="NX40"/>
      <c r="NY40"/>
      <c r="NZ40"/>
      <c r="OA40"/>
      <c r="OB40"/>
      <c r="OC40"/>
      <c r="OD40"/>
      <c r="OE40"/>
      <c r="OF40"/>
      <c r="OG40"/>
      <c r="OH40"/>
      <c r="OI40"/>
      <c r="OJ40"/>
      <c r="OK40"/>
      <c r="OL40"/>
      <c r="OM40"/>
      <c r="ON40"/>
      <c r="OO40"/>
      <c r="OP40"/>
      <c r="OQ40"/>
      <c r="OR40"/>
      <c r="OS40"/>
      <c r="OT40"/>
      <c r="OU40"/>
      <c r="OV40"/>
      <c r="OW40"/>
      <c r="OX40"/>
      <c r="OY40"/>
      <c r="OZ40"/>
      <c r="PA40"/>
      <c r="PB40"/>
      <c r="PC40"/>
      <c r="PD40"/>
      <c r="PE40"/>
      <c r="PF40"/>
      <c r="PG40"/>
      <c r="PH40"/>
      <c r="PI40"/>
      <c r="PJ40"/>
      <c r="PK40"/>
      <c r="PL40"/>
      <c r="PM40"/>
      <c r="PN40"/>
      <c r="PO40"/>
      <c r="PP40"/>
      <c r="PQ40"/>
      <c r="PR40"/>
      <c r="PS40"/>
      <c r="PT40"/>
      <c r="PU40"/>
      <c r="PV40"/>
      <c r="PW40"/>
      <c r="PX40"/>
      <c r="PY40"/>
      <c r="PZ40"/>
      <c r="QA40"/>
      <c r="QB40"/>
      <c r="QC40"/>
      <c r="QD40"/>
      <c r="QE40"/>
      <c r="QF40"/>
      <c r="QG40"/>
      <c r="QH40"/>
      <c r="QI40"/>
      <c r="QJ40"/>
      <c r="QK40"/>
      <c r="QL40"/>
      <c r="QM40"/>
      <c r="QN40"/>
      <c r="QO40"/>
      <c r="QP40"/>
      <c r="QQ40"/>
      <c r="QR40"/>
      <c r="QS40"/>
      <c r="QT40"/>
      <c r="QU40"/>
      <c r="QV40"/>
      <c r="QW40"/>
      <c r="QX40"/>
      <c r="QY40"/>
      <c r="QZ40"/>
      <c r="RA40"/>
      <c r="RB40"/>
      <c r="RC40"/>
      <c r="RD40"/>
      <c r="RE40"/>
      <c r="RF40"/>
      <c r="RG40"/>
      <c r="RH40"/>
      <c r="RI40"/>
      <c r="RJ40"/>
      <c r="RK40"/>
      <c r="RL40"/>
      <c r="RM40"/>
      <c r="RN40"/>
      <c r="RO40"/>
      <c r="RP40"/>
      <c r="RQ40"/>
      <c r="RR40"/>
      <c r="RS40"/>
      <c r="RT40"/>
      <c r="RU40"/>
      <c r="RV40"/>
      <c r="RW40"/>
      <c r="RX40"/>
      <c r="RY40"/>
      <c r="RZ40"/>
      <c r="SA40"/>
      <c r="SB40"/>
      <c r="SC40"/>
      <c r="SD40"/>
      <c r="SE40"/>
      <c r="SF40"/>
      <c r="SG40"/>
      <c r="SH40"/>
      <c r="SI40"/>
      <c r="SJ40"/>
      <c r="SK40"/>
      <c r="SL40"/>
      <c r="SM40"/>
      <c r="SN40"/>
      <c r="SO40"/>
      <c r="SP40"/>
      <c r="SQ40"/>
      <c r="SR40"/>
      <c r="SS40"/>
      <c r="ST40"/>
      <c r="SU40"/>
      <c r="SV40"/>
      <c r="SW40"/>
      <c r="SX40"/>
      <c r="SY40"/>
      <c r="SZ40"/>
      <c r="TA40"/>
      <c r="TB40"/>
      <c r="TC40"/>
      <c r="TD40"/>
      <c r="TE40"/>
      <c r="TF40"/>
      <c r="TG40"/>
      <c r="TH40"/>
      <c r="TI40"/>
      <c r="TJ40"/>
      <c r="TK40"/>
      <c r="TL40"/>
      <c r="TM40"/>
      <c r="TN40"/>
      <c r="TO40"/>
      <c r="TP40"/>
      <c r="TQ40"/>
      <c r="TR40"/>
      <c r="TS40"/>
      <c r="TT40"/>
      <c r="TU40"/>
      <c r="TV40"/>
      <c r="TW40"/>
      <c r="TX40"/>
      <c r="TY40"/>
      <c r="TZ40"/>
      <c r="UA40"/>
      <c r="UB40"/>
      <c r="UC40"/>
      <c r="UD40"/>
      <c r="UE40"/>
      <c r="UF40"/>
      <c r="UG40"/>
      <c r="UH40"/>
      <c r="UI40"/>
      <c r="UJ40"/>
      <c r="UK40"/>
      <c r="UL40"/>
      <c r="UM40"/>
      <c r="UN40"/>
      <c r="UO40"/>
      <c r="UP40"/>
      <c r="UQ40"/>
      <c r="UR40"/>
      <c r="US40"/>
      <c r="UT40"/>
      <c r="UU40"/>
      <c r="UV40"/>
      <c r="UW40"/>
      <c r="UX40"/>
      <c r="UY40"/>
      <c r="UZ40"/>
      <c r="VA40"/>
      <c r="VB40"/>
      <c r="VC40"/>
      <c r="VD40"/>
      <c r="VE40"/>
      <c r="VF40"/>
      <c r="VG40"/>
      <c r="VH40"/>
      <c r="VI40"/>
      <c r="VJ40"/>
      <c r="VK40"/>
      <c r="VL40"/>
      <c r="VM40"/>
      <c r="VN40"/>
      <c r="VO40"/>
      <c r="VP40"/>
      <c r="VQ40"/>
      <c r="VR40"/>
      <c r="VS40"/>
      <c r="VT40"/>
      <c r="VU40"/>
      <c r="VV40"/>
      <c r="VW40"/>
      <c r="VX40"/>
      <c r="VY40"/>
      <c r="VZ40"/>
      <c r="WA40"/>
      <c r="WB40"/>
      <c r="WC40"/>
      <c r="WD40"/>
      <c r="WE40"/>
      <c r="WF40"/>
      <c r="WG40"/>
      <c r="WH40"/>
      <c r="WI40"/>
      <c r="WJ40"/>
      <c r="WK40"/>
      <c r="WL40"/>
      <c r="WM40"/>
      <c r="WN40"/>
      <c r="WO40"/>
      <c r="WP40"/>
      <c r="WQ40"/>
      <c r="WR40"/>
      <c r="WS40"/>
      <c r="WT40"/>
      <c r="WU40"/>
      <c r="WV40"/>
      <c r="WW40"/>
      <c r="WX40"/>
      <c r="WY40"/>
      <c r="WZ40"/>
      <c r="XA40"/>
      <c r="XB40"/>
      <c r="XC40"/>
      <c r="XD40"/>
      <c r="XE40"/>
      <c r="XF40"/>
      <c r="XG40"/>
      <c r="XH40"/>
      <c r="XI40"/>
      <c r="XJ40"/>
      <c r="XK40"/>
      <c r="XL40"/>
      <c r="XM40"/>
      <c r="XN40"/>
      <c r="XO40"/>
      <c r="XP40"/>
      <c r="XQ40"/>
      <c r="XR40"/>
      <c r="XS40"/>
      <c r="XT40"/>
      <c r="XU40"/>
      <c r="XV40"/>
      <c r="XW40"/>
      <c r="XX40"/>
      <c r="XY40"/>
      <c r="XZ40"/>
      <c r="YA40"/>
      <c r="YB40"/>
      <c r="YC40"/>
      <c r="YD40"/>
      <c r="YE40"/>
      <c r="YF40"/>
      <c r="YG40"/>
      <c r="YH40"/>
      <c r="YI40"/>
      <c r="YJ40"/>
      <c r="YK40"/>
      <c r="YL40"/>
      <c r="YM40"/>
      <c r="YN40"/>
      <c r="YO40"/>
      <c r="YP40"/>
      <c r="YQ40"/>
      <c r="YR40"/>
      <c r="YS40"/>
      <c r="YT40"/>
      <c r="YU40"/>
      <c r="YV40"/>
      <c r="YW40"/>
      <c r="YX40"/>
      <c r="YY40"/>
      <c r="YZ40"/>
      <c r="ZA40"/>
      <c r="ZB40"/>
      <c r="ZC40"/>
      <c r="ZD40"/>
      <c r="ZE40"/>
      <c r="ZF40"/>
      <c r="ZG40"/>
      <c r="ZH40"/>
      <c r="ZI40"/>
      <c r="ZJ40"/>
      <c r="ZK40"/>
      <c r="ZL40"/>
      <c r="ZM40"/>
      <c r="ZN40"/>
      <c r="ZO40"/>
      <c r="ZP40"/>
      <c r="ZQ40"/>
      <c r="ZR40"/>
      <c r="ZS40"/>
      <c r="ZT40"/>
      <c r="ZU40"/>
      <c r="ZV40"/>
      <c r="ZW40"/>
      <c r="ZX40"/>
      <c r="ZY40"/>
      <c r="ZZ40"/>
      <c r="AAA40"/>
      <c r="AAB40"/>
      <c r="AAC40"/>
      <c r="AAD40"/>
      <c r="AAE40"/>
      <c r="AAF40"/>
      <c r="AAG40"/>
      <c r="AAH40"/>
      <c r="AAI40"/>
      <c r="AAJ40"/>
      <c r="AAK40"/>
      <c r="AAL40"/>
      <c r="AAM40"/>
      <c r="AAN40"/>
      <c r="AAO40"/>
      <c r="AAP40"/>
      <c r="AAQ40"/>
      <c r="AAR40"/>
      <c r="AAS40"/>
      <c r="AAT40"/>
      <c r="AAU40"/>
      <c r="AAV40"/>
      <c r="AAW40"/>
      <c r="AAX40"/>
      <c r="AAY40"/>
      <c r="AAZ40"/>
      <c r="ABA40"/>
      <c r="ABB40"/>
      <c r="ABC40"/>
      <c r="ABD40"/>
      <c r="ABE40"/>
      <c r="ABF40"/>
      <c r="ABG40"/>
      <c r="ABH40"/>
      <c r="ABI40"/>
      <c r="ABJ40"/>
      <c r="ABK40"/>
      <c r="ABL40"/>
      <c r="ABM40"/>
      <c r="ABN40"/>
      <c r="ABO40"/>
      <c r="ABP40"/>
      <c r="ABQ40"/>
      <c r="ABR40"/>
      <c r="ABS40"/>
      <c r="ABT40"/>
      <c r="ABU40"/>
      <c r="ABV40"/>
      <c r="ABW40"/>
      <c r="ABX40"/>
      <c r="ABY40"/>
      <c r="ABZ40"/>
      <c r="ACA40"/>
      <c r="ACB40"/>
      <c r="ACC40"/>
      <c r="ACD40"/>
      <c r="ACE40"/>
      <c r="ACF40"/>
      <c r="ACG40"/>
      <c r="ACH40"/>
      <c r="ACI40"/>
      <c r="ACJ40"/>
      <c r="ACK40"/>
      <c r="ACL40"/>
      <c r="ACM40"/>
      <c r="ACN40"/>
      <c r="ACO40"/>
      <c r="ACP40"/>
      <c r="ACQ40"/>
      <c r="ACR40"/>
      <c r="ACS40"/>
      <c r="ACT40"/>
      <c r="ACU40"/>
      <c r="ACV40"/>
      <c r="ACW40"/>
      <c r="ACX40"/>
      <c r="ACY40"/>
      <c r="ACZ40"/>
      <c r="ADA40"/>
      <c r="ADB40"/>
      <c r="ADC40"/>
      <c r="ADD40"/>
      <c r="ADE40"/>
      <c r="ADF40"/>
      <c r="ADG40"/>
      <c r="ADH40"/>
      <c r="ADI40"/>
      <c r="ADJ40"/>
      <c r="ADK40"/>
      <c r="ADL40"/>
      <c r="ADM40"/>
      <c r="ADN40"/>
      <c r="ADO40"/>
      <c r="ADP40"/>
      <c r="ADQ40"/>
      <c r="ADR40"/>
      <c r="ADS40"/>
      <c r="ADT40"/>
      <c r="ADU40"/>
      <c r="ADV40"/>
      <c r="ADW40"/>
      <c r="ADX40"/>
      <c r="ADY40"/>
      <c r="ADZ40"/>
      <c r="AEA40"/>
      <c r="AEB40"/>
      <c r="AEC40"/>
      <c r="AED40"/>
      <c r="AEE40"/>
      <c r="AEF40"/>
      <c r="AEG40"/>
      <c r="AEH40"/>
      <c r="AEI40"/>
      <c r="AEJ40"/>
      <c r="AEK40"/>
      <c r="AEL40"/>
      <c r="AEM40"/>
      <c r="AEN40"/>
      <c r="AEO40"/>
      <c r="AEP40"/>
      <c r="AEQ40"/>
      <c r="AER40"/>
      <c r="AES40"/>
      <c r="AET40"/>
      <c r="AEU40"/>
      <c r="AEV40"/>
      <c r="AEW40"/>
      <c r="AEX40"/>
      <c r="AEY40"/>
      <c r="AEZ40"/>
      <c r="AFA40"/>
      <c r="AFB40"/>
      <c r="AFC40"/>
      <c r="AFD40"/>
      <c r="AFE40"/>
      <c r="AFF40"/>
      <c r="AFG40"/>
      <c r="AFH40"/>
      <c r="AFI40"/>
      <c r="AFJ40"/>
      <c r="AFK40"/>
      <c r="AFL40"/>
      <c r="AFM40"/>
      <c r="AFN40"/>
      <c r="AFO40"/>
      <c r="AFP40"/>
      <c r="AFQ40"/>
      <c r="AFR40"/>
      <c r="AFS40"/>
      <c r="AFT40"/>
      <c r="AFU40"/>
      <c r="AFV40"/>
      <c r="AFW40"/>
      <c r="AFX40"/>
      <c r="AFY40"/>
      <c r="AFZ40"/>
      <c r="AGA40"/>
      <c r="AGB40"/>
      <c r="AGC40"/>
      <c r="AGD40"/>
      <c r="AGE40"/>
      <c r="AGF40"/>
      <c r="AGG40"/>
      <c r="AGH40"/>
      <c r="AGI40"/>
      <c r="AGJ40"/>
      <c r="AGK40"/>
      <c r="AGL40"/>
      <c r="AGM40"/>
      <c r="AGN40"/>
      <c r="AGO40"/>
      <c r="AGP40"/>
      <c r="AGQ40"/>
      <c r="AGR40"/>
      <c r="AGS40"/>
      <c r="AGT40"/>
      <c r="AGU40"/>
      <c r="AGV40"/>
      <c r="AGW40"/>
      <c r="AGX40"/>
      <c r="AGY40"/>
      <c r="AGZ40"/>
      <c r="AHA40"/>
      <c r="AHB40"/>
      <c r="AHC40"/>
      <c r="AHD40"/>
      <c r="AHE40"/>
      <c r="AHF40"/>
      <c r="AHG40"/>
      <c r="AHH40"/>
      <c r="AHI40"/>
      <c r="AHJ40"/>
      <c r="AHK40"/>
      <c r="AHL40"/>
      <c r="AHM40"/>
      <c r="AHN40"/>
      <c r="AHO40"/>
      <c r="AHP40"/>
      <c r="AHQ40"/>
      <c r="AHR40"/>
      <c r="AHS40"/>
      <c r="AHT40"/>
      <c r="AHU40"/>
      <c r="AHV40"/>
      <c r="AHW40"/>
      <c r="AHX40"/>
      <c r="AHY40"/>
      <c r="AHZ40"/>
      <c r="AIA40"/>
      <c r="AIB40"/>
      <c r="AIC40"/>
      <c r="AID40"/>
      <c r="AIE40"/>
      <c r="AIF40"/>
      <c r="AIG40"/>
      <c r="AIH40"/>
      <c r="AII40"/>
      <c r="AIJ40"/>
      <c r="AIK40"/>
      <c r="AIL40"/>
      <c r="AIM40"/>
      <c r="AIN40"/>
      <c r="AIO40"/>
      <c r="AIP40"/>
      <c r="AIQ40"/>
      <c r="AIR40"/>
      <c r="AIS40"/>
      <c r="AIT40"/>
      <c r="AIU40"/>
      <c r="AIV40"/>
      <c r="AIW40"/>
      <c r="AIX40"/>
      <c r="AIY40"/>
      <c r="AIZ40"/>
      <c r="AJA40"/>
      <c r="AJB40"/>
      <c r="AJC40"/>
      <c r="AJD40"/>
      <c r="AJE40"/>
      <c r="AJF40"/>
      <c r="AJG40"/>
      <c r="AJH40"/>
      <c r="AJI40"/>
      <c r="AJJ40"/>
      <c r="AJK40"/>
      <c r="AJL40"/>
      <c r="AJM40"/>
      <c r="AJN40"/>
      <c r="AJO40"/>
      <c r="AJP40"/>
      <c r="AJQ40"/>
      <c r="AJR40"/>
      <c r="AJS40"/>
      <c r="AJT40"/>
      <c r="AJU40"/>
      <c r="AJV40"/>
      <c r="AJW40"/>
      <c r="AJX40"/>
      <c r="AJY40"/>
      <c r="AJZ40"/>
      <c r="AKA40"/>
      <c r="AKB40"/>
      <c r="AKC40"/>
      <c r="AKD40"/>
      <c r="AKE40"/>
      <c r="AKF40"/>
      <c r="AKG40"/>
      <c r="AKH40"/>
      <c r="AKI40"/>
      <c r="AKJ40"/>
      <c r="AKK40"/>
      <c r="AKL40"/>
      <c r="AKM40"/>
      <c r="AKN40"/>
      <c r="AKO40"/>
      <c r="AKP40"/>
      <c r="AKQ40"/>
      <c r="AKR40"/>
      <c r="AKS40"/>
      <c r="AKT40"/>
      <c r="AKU40"/>
      <c r="AKV40"/>
      <c r="AKW40"/>
      <c r="AKX40"/>
      <c r="AKY40"/>
      <c r="AKZ40"/>
      <c r="ALA40"/>
      <c r="ALB40"/>
      <c r="ALC40"/>
      <c r="ALD40"/>
      <c r="ALE40"/>
      <c r="ALF40"/>
      <c r="ALG40"/>
      <c r="ALH40"/>
      <c r="ALI40"/>
      <c r="ALJ40"/>
      <c r="ALK40"/>
      <c r="ALL40"/>
      <c r="ALM40"/>
      <c r="ALN40"/>
      <c r="ALO40"/>
      <c r="ALP40"/>
      <c r="ALQ40"/>
      <c r="ALR40"/>
      <c r="ALS40"/>
      <c r="ALT40"/>
      <c r="ALU40"/>
      <c r="ALV40"/>
      <c r="ALW40"/>
      <c r="ALX40"/>
      <c r="ALY40"/>
      <c r="ALZ40"/>
      <c r="AMA40"/>
      <c r="AMB40"/>
      <c r="AMC40"/>
      <c r="AMD40"/>
      <c r="AME40"/>
      <c r="AMF40"/>
      <c r="AMG40"/>
      <c r="AMH40"/>
      <c r="AMI40"/>
      <c r="AMJ40"/>
    </row>
    <row r="41" spans="1:1025" ht="12.75" customHeight="1" x14ac:dyDescent="0.25">
      <c r="A41" s="186" t="s">
        <v>136</v>
      </c>
      <c r="B41" s="186" t="s">
        <v>137</v>
      </c>
      <c r="C41" s="186" t="s">
        <v>49</v>
      </c>
      <c r="D41" s="286" t="s">
        <v>50</v>
      </c>
      <c r="E41" s="186" t="s">
        <v>51</v>
      </c>
      <c r="F41" s="186" t="s">
        <v>138</v>
      </c>
      <c r="G41" s="285">
        <v>30</v>
      </c>
      <c r="H41" s="285"/>
      <c r="I41" s="285" t="s">
        <v>139</v>
      </c>
      <c r="J41" s="285" t="s">
        <v>32</v>
      </c>
      <c r="K41" s="285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  <c r="IP41"/>
      <c r="IQ41"/>
      <c r="IR41"/>
      <c r="IS41"/>
      <c r="IT41"/>
      <c r="IU41"/>
      <c r="IV41"/>
      <c r="IW41"/>
      <c r="IX41"/>
      <c r="IY41"/>
      <c r="IZ41"/>
      <c r="JA41"/>
      <c r="JB41"/>
      <c r="JC41"/>
      <c r="JD41"/>
      <c r="JE41"/>
      <c r="JF41"/>
      <c r="JG41"/>
      <c r="JH41"/>
      <c r="JI41"/>
      <c r="JJ41"/>
      <c r="JK41"/>
      <c r="JL41"/>
      <c r="JM41"/>
      <c r="JN41"/>
      <c r="JO41"/>
      <c r="JP41"/>
      <c r="JQ41"/>
      <c r="JR41"/>
      <c r="JS41"/>
      <c r="JT41"/>
      <c r="JU41"/>
      <c r="JV41"/>
      <c r="JW41"/>
      <c r="JX41"/>
      <c r="JY41"/>
      <c r="JZ41"/>
      <c r="KA41"/>
      <c r="KB41"/>
      <c r="KC41"/>
      <c r="KD41"/>
      <c r="KE41"/>
      <c r="KF41"/>
      <c r="KG41"/>
      <c r="KH41"/>
      <c r="KI41"/>
      <c r="KJ41"/>
      <c r="KK41"/>
      <c r="KL41"/>
      <c r="KM41"/>
      <c r="KN41"/>
      <c r="KO41"/>
      <c r="KP41"/>
      <c r="KQ41"/>
      <c r="KR41"/>
      <c r="KS41"/>
      <c r="KT41"/>
      <c r="KU41"/>
      <c r="KV41"/>
      <c r="KW41"/>
      <c r="KX41"/>
      <c r="KY41"/>
      <c r="KZ41"/>
      <c r="LA41"/>
      <c r="LB41"/>
      <c r="LC41"/>
      <c r="LD41"/>
      <c r="LE41"/>
      <c r="LF41"/>
      <c r="LG41"/>
      <c r="LH41"/>
      <c r="LI41"/>
      <c r="LJ41"/>
      <c r="LK41"/>
      <c r="LL41"/>
      <c r="LM41"/>
      <c r="LN41"/>
      <c r="LO41"/>
      <c r="LP41"/>
      <c r="LQ41"/>
      <c r="LR41"/>
      <c r="LS41"/>
      <c r="LT41"/>
      <c r="LU41"/>
      <c r="LV41"/>
      <c r="LW41"/>
      <c r="LX41"/>
      <c r="LY41"/>
      <c r="LZ41"/>
      <c r="MA41"/>
      <c r="MB41"/>
      <c r="MC41"/>
      <c r="MD41"/>
      <c r="ME41"/>
      <c r="MF41"/>
      <c r="MG41"/>
      <c r="MH41"/>
      <c r="MI41"/>
      <c r="MJ41"/>
      <c r="MK41"/>
      <c r="ML41"/>
      <c r="MM41"/>
      <c r="MN41"/>
      <c r="MO41"/>
      <c r="MP41"/>
      <c r="MQ41"/>
      <c r="MR41"/>
      <c r="MS41"/>
      <c r="MT41"/>
      <c r="MU41"/>
      <c r="MV41"/>
      <c r="MW41"/>
      <c r="MX41"/>
      <c r="MY41"/>
      <c r="MZ41"/>
      <c r="NA41"/>
      <c r="NB41"/>
      <c r="NC41"/>
      <c r="ND41"/>
      <c r="NE41"/>
      <c r="NF41"/>
      <c r="NG41"/>
      <c r="NH41"/>
      <c r="NI41"/>
      <c r="NJ41"/>
      <c r="NK41"/>
      <c r="NL41"/>
      <c r="NM41"/>
      <c r="NN41"/>
      <c r="NO41"/>
      <c r="NP41"/>
      <c r="NQ41"/>
      <c r="NR41"/>
      <c r="NS41"/>
      <c r="NT41"/>
      <c r="NU41"/>
      <c r="NV41"/>
      <c r="NW41"/>
      <c r="NX41"/>
      <c r="NY41"/>
      <c r="NZ41"/>
      <c r="OA41"/>
      <c r="OB41"/>
      <c r="OC41"/>
      <c r="OD41"/>
      <c r="OE41"/>
      <c r="OF41"/>
      <c r="OG41"/>
      <c r="OH41"/>
      <c r="OI41"/>
      <c r="OJ41"/>
      <c r="OK41"/>
      <c r="OL41"/>
      <c r="OM41"/>
      <c r="ON41"/>
      <c r="OO41"/>
      <c r="OP41"/>
      <c r="OQ41"/>
      <c r="OR41"/>
      <c r="OS41"/>
      <c r="OT41"/>
      <c r="OU41"/>
      <c r="OV41"/>
      <c r="OW41"/>
      <c r="OX41"/>
      <c r="OY41"/>
      <c r="OZ41"/>
      <c r="PA41"/>
      <c r="PB41"/>
      <c r="PC41"/>
      <c r="PD41"/>
      <c r="PE41"/>
      <c r="PF41"/>
      <c r="PG41"/>
      <c r="PH41"/>
      <c r="PI41"/>
      <c r="PJ41"/>
      <c r="PK41"/>
      <c r="PL41"/>
      <c r="PM41"/>
      <c r="PN41"/>
      <c r="PO41"/>
      <c r="PP41"/>
      <c r="PQ41"/>
      <c r="PR41"/>
      <c r="PS41"/>
      <c r="PT41"/>
      <c r="PU41"/>
      <c r="PV41"/>
      <c r="PW41"/>
      <c r="PX41"/>
      <c r="PY41"/>
      <c r="PZ41"/>
      <c r="QA41"/>
      <c r="QB41"/>
      <c r="QC41"/>
      <c r="QD41"/>
      <c r="QE41"/>
      <c r="QF41"/>
      <c r="QG41"/>
      <c r="QH41"/>
      <c r="QI41"/>
      <c r="QJ41"/>
      <c r="QK41"/>
      <c r="QL41"/>
      <c r="QM41"/>
      <c r="QN41"/>
      <c r="QO41"/>
      <c r="QP41"/>
      <c r="QQ41"/>
      <c r="QR41"/>
      <c r="QS41"/>
      <c r="QT41"/>
      <c r="QU41"/>
      <c r="QV41"/>
      <c r="QW41"/>
      <c r="QX41"/>
      <c r="QY41"/>
      <c r="QZ41"/>
      <c r="RA41"/>
      <c r="RB41"/>
      <c r="RC41"/>
      <c r="RD41"/>
      <c r="RE41"/>
      <c r="RF41"/>
      <c r="RG41"/>
      <c r="RH41"/>
      <c r="RI41"/>
      <c r="RJ41"/>
      <c r="RK41"/>
      <c r="RL41"/>
      <c r="RM41"/>
      <c r="RN41"/>
      <c r="RO41"/>
      <c r="RP41"/>
      <c r="RQ41"/>
      <c r="RR41"/>
      <c r="RS41"/>
      <c r="RT41"/>
      <c r="RU41"/>
      <c r="RV41"/>
      <c r="RW41"/>
      <c r="RX41"/>
      <c r="RY41"/>
      <c r="RZ41"/>
      <c r="SA41"/>
      <c r="SB41"/>
      <c r="SC41"/>
      <c r="SD41"/>
      <c r="SE41"/>
      <c r="SF41"/>
      <c r="SG41"/>
      <c r="SH41"/>
      <c r="SI41"/>
      <c r="SJ41"/>
      <c r="SK41"/>
      <c r="SL41"/>
      <c r="SM41"/>
      <c r="SN41"/>
      <c r="SO41"/>
      <c r="SP41"/>
      <c r="SQ41"/>
      <c r="SR41"/>
      <c r="SS41"/>
      <c r="ST41"/>
      <c r="SU41"/>
      <c r="SV41"/>
      <c r="SW41"/>
      <c r="SX41"/>
      <c r="SY41"/>
      <c r="SZ41"/>
      <c r="TA41"/>
      <c r="TB41"/>
      <c r="TC41"/>
      <c r="TD41"/>
      <c r="TE41"/>
      <c r="TF41"/>
      <c r="TG41"/>
      <c r="TH41"/>
      <c r="TI41"/>
      <c r="TJ41"/>
      <c r="TK41"/>
      <c r="TL41"/>
      <c r="TM41"/>
      <c r="TN41"/>
      <c r="TO41"/>
      <c r="TP41"/>
      <c r="TQ41"/>
      <c r="TR41"/>
      <c r="TS41"/>
      <c r="TT41"/>
      <c r="TU41"/>
      <c r="TV41"/>
      <c r="TW41"/>
      <c r="TX41"/>
      <c r="TY41"/>
      <c r="TZ41"/>
      <c r="UA41"/>
      <c r="UB41"/>
      <c r="UC41"/>
      <c r="UD41"/>
      <c r="UE41"/>
      <c r="UF41"/>
      <c r="UG41"/>
      <c r="UH41"/>
      <c r="UI41"/>
      <c r="UJ41"/>
      <c r="UK41"/>
      <c r="UL41"/>
      <c r="UM41"/>
      <c r="UN41"/>
      <c r="UO41"/>
      <c r="UP41"/>
      <c r="UQ41"/>
      <c r="UR41"/>
      <c r="US41"/>
      <c r="UT41"/>
      <c r="UU41"/>
      <c r="UV41"/>
      <c r="UW41"/>
      <c r="UX41"/>
      <c r="UY41"/>
      <c r="UZ41"/>
      <c r="VA41"/>
      <c r="VB41"/>
      <c r="VC41"/>
      <c r="VD41"/>
      <c r="VE41"/>
      <c r="VF41"/>
      <c r="VG41"/>
      <c r="VH41"/>
      <c r="VI41"/>
      <c r="VJ41"/>
      <c r="VK41"/>
      <c r="VL41"/>
      <c r="VM41"/>
      <c r="VN41"/>
      <c r="VO41"/>
      <c r="VP41"/>
      <c r="VQ41"/>
      <c r="VR41"/>
      <c r="VS41"/>
      <c r="VT41"/>
      <c r="VU41"/>
      <c r="VV41"/>
      <c r="VW41"/>
      <c r="VX41"/>
      <c r="VY41"/>
      <c r="VZ41"/>
      <c r="WA41"/>
      <c r="WB41"/>
      <c r="WC41"/>
      <c r="WD41"/>
      <c r="WE41"/>
      <c r="WF41"/>
      <c r="WG41"/>
      <c r="WH41"/>
      <c r="WI41"/>
      <c r="WJ41"/>
      <c r="WK41"/>
      <c r="WL41"/>
      <c r="WM41"/>
      <c r="WN41"/>
      <c r="WO41"/>
      <c r="WP41"/>
      <c r="WQ41"/>
      <c r="WR41"/>
      <c r="WS41"/>
      <c r="WT41"/>
      <c r="WU41"/>
      <c r="WV41"/>
      <c r="WW41"/>
      <c r="WX41"/>
      <c r="WY41"/>
      <c r="WZ41"/>
      <c r="XA41"/>
      <c r="XB41"/>
      <c r="XC41"/>
      <c r="XD41"/>
      <c r="XE41"/>
      <c r="XF41"/>
      <c r="XG41"/>
      <c r="XH41"/>
      <c r="XI41"/>
      <c r="XJ41"/>
      <c r="XK41"/>
      <c r="XL41"/>
      <c r="XM41"/>
      <c r="XN41"/>
      <c r="XO41"/>
      <c r="XP41"/>
      <c r="XQ41"/>
      <c r="XR41"/>
      <c r="XS41"/>
      <c r="XT41"/>
      <c r="XU41"/>
      <c r="XV41"/>
      <c r="XW41"/>
      <c r="XX41"/>
      <c r="XY41"/>
      <c r="XZ41"/>
      <c r="YA41"/>
      <c r="YB41"/>
      <c r="YC41"/>
      <c r="YD41"/>
      <c r="YE41"/>
      <c r="YF41"/>
      <c r="YG41"/>
      <c r="YH41"/>
      <c r="YI41"/>
      <c r="YJ41"/>
      <c r="YK41"/>
      <c r="YL41"/>
      <c r="YM41"/>
      <c r="YN41"/>
      <c r="YO41"/>
      <c r="YP41"/>
      <c r="YQ41"/>
      <c r="YR41"/>
      <c r="YS41"/>
      <c r="YT41"/>
      <c r="YU41"/>
      <c r="YV41"/>
      <c r="YW41"/>
      <c r="YX41"/>
      <c r="YY41"/>
      <c r="YZ41"/>
      <c r="ZA41"/>
      <c r="ZB41"/>
      <c r="ZC41"/>
      <c r="ZD41"/>
      <c r="ZE41"/>
      <c r="ZF41"/>
      <c r="ZG41"/>
      <c r="ZH41"/>
      <c r="ZI41"/>
      <c r="ZJ41"/>
      <c r="ZK41"/>
      <c r="ZL41"/>
      <c r="ZM41"/>
      <c r="ZN41"/>
      <c r="ZO41"/>
      <c r="ZP41"/>
      <c r="ZQ41"/>
      <c r="ZR41"/>
      <c r="ZS41"/>
      <c r="ZT41"/>
      <c r="ZU41"/>
      <c r="ZV41"/>
      <c r="ZW41"/>
      <c r="ZX41"/>
      <c r="ZY41"/>
      <c r="ZZ41"/>
      <c r="AAA41"/>
      <c r="AAB41"/>
      <c r="AAC41"/>
      <c r="AAD41"/>
      <c r="AAE41"/>
      <c r="AAF41"/>
      <c r="AAG41"/>
      <c r="AAH41"/>
      <c r="AAI41"/>
      <c r="AAJ41"/>
      <c r="AAK41"/>
      <c r="AAL41"/>
      <c r="AAM41"/>
      <c r="AAN41"/>
      <c r="AAO41"/>
      <c r="AAP41"/>
      <c r="AAQ41"/>
      <c r="AAR41"/>
      <c r="AAS41"/>
      <c r="AAT41"/>
      <c r="AAU41"/>
      <c r="AAV41"/>
      <c r="AAW41"/>
      <c r="AAX41"/>
      <c r="AAY41"/>
      <c r="AAZ41"/>
      <c r="ABA41"/>
      <c r="ABB41"/>
      <c r="ABC41"/>
      <c r="ABD41"/>
      <c r="ABE41"/>
      <c r="ABF41"/>
      <c r="ABG41"/>
      <c r="ABH41"/>
      <c r="ABI41"/>
      <c r="ABJ41"/>
      <c r="ABK41"/>
      <c r="ABL41"/>
      <c r="ABM41"/>
      <c r="ABN41"/>
      <c r="ABO41"/>
      <c r="ABP41"/>
      <c r="ABQ41"/>
      <c r="ABR41"/>
      <c r="ABS41"/>
      <c r="ABT41"/>
      <c r="ABU41"/>
      <c r="ABV41"/>
      <c r="ABW41"/>
      <c r="ABX41"/>
      <c r="ABY41"/>
      <c r="ABZ41"/>
      <c r="ACA41"/>
      <c r="ACB41"/>
      <c r="ACC41"/>
      <c r="ACD41"/>
      <c r="ACE41"/>
      <c r="ACF41"/>
      <c r="ACG41"/>
      <c r="ACH41"/>
      <c r="ACI41"/>
      <c r="ACJ41"/>
      <c r="ACK41"/>
      <c r="ACL41"/>
      <c r="ACM41"/>
      <c r="ACN41"/>
      <c r="ACO41"/>
      <c r="ACP41"/>
      <c r="ACQ41"/>
      <c r="ACR41"/>
      <c r="ACS41"/>
      <c r="ACT41"/>
      <c r="ACU41"/>
      <c r="ACV41"/>
      <c r="ACW41"/>
      <c r="ACX41"/>
      <c r="ACY41"/>
      <c r="ACZ41"/>
      <c r="ADA41"/>
      <c r="ADB41"/>
      <c r="ADC41"/>
      <c r="ADD41"/>
      <c r="ADE41"/>
      <c r="ADF41"/>
      <c r="ADG41"/>
      <c r="ADH41"/>
      <c r="ADI41"/>
      <c r="ADJ41"/>
      <c r="ADK41"/>
      <c r="ADL41"/>
      <c r="ADM41"/>
      <c r="ADN41"/>
      <c r="ADO41"/>
      <c r="ADP41"/>
      <c r="ADQ41"/>
      <c r="ADR41"/>
      <c r="ADS41"/>
      <c r="ADT41"/>
      <c r="ADU41"/>
      <c r="ADV41"/>
      <c r="ADW41"/>
      <c r="ADX41"/>
      <c r="ADY41"/>
      <c r="ADZ41"/>
      <c r="AEA41"/>
      <c r="AEB41"/>
      <c r="AEC41"/>
      <c r="AED41"/>
      <c r="AEE41"/>
      <c r="AEF41"/>
      <c r="AEG41"/>
      <c r="AEH41"/>
      <c r="AEI41"/>
      <c r="AEJ41"/>
      <c r="AEK41"/>
      <c r="AEL41"/>
      <c r="AEM41"/>
      <c r="AEN41"/>
      <c r="AEO41"/>
      <c r="AEP41"/>
      <c r="AEQ41"/>
      <c r="AER41"/>
      <c r="AES41"/>
      <c r="AET41"/>
      <c r="AEU41"/>
      <c r="AEV41"/>
      <c r="AEW41"/>
      <c r="AEX41"/>
      <c r="AEY41"/>
      <c r="AEZ41"/>
      <c r="AFA41"/>
      <c r="AFB41"/>
      <c r="AFC41"/>
      <c r="AFD41"/>
      <c r="AFE41"/>
      <c r="AFF41"/>
      <c r="AFG41"/>
      <c r="AFH41"/>
      <c r="AFI41"/>
      <c r="AFJ41"/>
      <c r="AFK41"/>
      <c r="AFL41"/>
      <c r="AFM41"/>
      <c r="AFN41"/>
      <c r="AFO41"/>
      <c r="AFP41"/>
      <c r="AFQ41"/>
      <c r="AFR41"/>
      <c r="AFS41"/>
      <c r="AFT41"/>
      <c r="AFU41"/>
      <c r="AFV41"/>
      <c r="AFW41"/>
      <c r="AFX41"/>
      <c r="AFY41"/>
      <c r="AFZ41"/>
      <c r="AGA41"/>
      <c r="AGB41"/>
      <c r="AGC41"/>
      <c r="AGD41"/>
      <c r="AGE41"/>
      <c r="AGF41"/>
      <c r="AGG41"/>
      <c r="AGH41"/>
      <c r="AGI41"/>
      <c r="AGJ41"/>
      <c r="AGK41"/>
      <c r="AGL41"/>
      <c r="AGM41"/>
      <c r="AGN41"/>
      <c r="AGO41"/>
      <c r="AGP41"/>
      <c r="AGQ41"/>
      <c r="AGR41"/>
      <c r="AGS41"/>
      <c r="AGT41"/>
      <c r="AGU41"/>
      <c r="AGV41"/>
      <c r="AGW41"/>
      <c r="AGX41"/>
      <c r="AGY41"/>
      <c r="AGZ41"/>
      <c r="AHA41"/>
      <c r="AHB41"/>
      <c r="AHC41"/>
      <c r="AHD41"/>
      <c r="AHE41"/>
      <c r="AHF41"/>
      <c r="AHG41"/>
      <c r="AHH41"/>
      <c r="AHI41"/>
      <c r="AHJ41"/>
      <c r="AHK41"/>
      <c r="AHL41"/>
      <c r="AHM41"/>
      <c r="AHN41"/>
      <c r="AHO41"/>
      <c r="AHP41"/>
      <c r="AHQ41"/>
      <c r="AHR41"/>
      <c r="AHS41"/>
      <c r="AHT41"/>
      <c r="AHU41"/>
      <c r="AHV41"/>
      <c r="AHW41"/>
      <c r="AHX41"/>
      <c r="AHY41"/>
      <c r="AHZ41"/>
      <c r="AIA41"/>
      <c r="AIB41"/>
      <c r="AIC41"/>
      <c r="AID41"/>
      <c r="AIE41"/>
      <c r="AIF41"/>
      <c r="AIG41"/>
      <c r="AIH41"/>
      <c r="AII41"/>
      <c r="AIJ41"/>
      <c r="AIK41"/>
      <c r="AIL41"/>
      <c r="AIM41"/>
      <c r="AIN41"/>
      <c r="AIO41"/>
      <c r="AIP41"/>
      <c r="AIQ41"/>
      <c r="AIR41"/>
      <c r="AIS41"/>
      <c r="AIT41"/>
      <c r="AIU41"/>
      <c r="AIV41"/>
      <c r="AIW41"/>
      <c r="AIX41"/>
      <c r="AIY41"/>
      <c r="AIZ41"/>
      <c r="AJA41"/>
      <c r="AJB41"/>
      <c r="AJC41"/>
      <c r="AJD41"/>
      <c r="AJE41"/>
      <c r="AJF41"/>
      <c r="AJG41"/>
      <c r="AJH41"/>
      <c r="AJI41"/>
      <c r="AJJ41"/>
      <c r="AJK41"/>
      <c r="AJL41"/>
      <c r="AJM41"/>
      <c r="AJN41"/>
      <c r="AJO41"/>
      <c r="AJP41"/>
      <c r="AJQ41"/>
      <c r="AJR41"/>
      <c r="AJS41"/>
      <c r="AJT41"/>
      <c r="AJU41"/>
      <c r="AJV41"/>
      <c r="AJW41"/>
      <c r="AJX41"/>
      <c r="AJY41"/>
      <c r="AJZ41"/>
      <c r="AKA41"/>
      <c r="AKB41"/>
      <c r="AKC41"/>
      <c r="AKD41"/>
      <c r="AKE41"/>
      <c r="AKF41"/>
      <c r="AKG41"/>
      <c r="AKH41"/>
      <c r="AKI41"/>
      <c r="AKJ41"/>
      <c r="AKK41"/>
      <c r="AKL41"/>
      <c r="AKM41"/>
      <c r="AKN41"/>
      <c r="AKO41"/>
      <c r="AKP41"/>
      <c r="AKQ41"/>
      <c r="AKR41"/>
      <c r="AKS41"/>
      <c r="AKT41"/>
      <c r="AKU41"/>
      <c r="AKV41"/>
      <c r="AKW41"/>
      <c r="AKX41"/>
      <c r="AKY41"/>
      <c r="AKZ41"/>
      <c r="ALA41"/>
      <c r="ALB41"/>
      <c r="ALC41"/>
      <c r="ALD41"/>
      <c r="ALE41"/>
      <c r="ALF41"/>
      <c r="ALG41"/>
      <c r="ALH41"/>
      <c r="ALI41"/>
      <c r="ALJ41"/>
      <c r="ALK41"/>
      <c r="ALL41"/>
      <c r="ALM41"/>
      <c r="ALN41"/>
      <c r="ALO41"/>
      <c r="ALP41"/>
      <c r="ALQ41"/>
      <c r="ALR41"/>
      <c r="ALS41"/>
      <c r="ALT41"/>
      <c r="ALU41"/>
      <c r="ALV41"/>
      <c r="ALW41"/>
      <c r="ALX41"/>
      <c r="ALY41"/>
      <c r="ALZ41"/>
      <c r="AMA41"/>
      <c r="AMB41"/>
      <c r="AMC41"/>
      <c r="AMD41"/>
      <c r="AME41"/>
      <c r="AMF41"/>
      <c r="AMG41"/>
      <c r="AMH41"/>
      <c r="AMI41"/>
      <c r="AMJ41"/>
    </row>
    <row r="42" spans="1:1025" s="8" customFormat="1" ht="12.75" customHeight="1" x14ac:dyDescent="0.25">
      <c r="A42" s="285" t="s">
        <v>92</v>
      </c>
      <c r="B42" s="285" t="s">
        <v>93</v>
      </c>
      <c r="C42" s="285" t="s">
        <v>94</v>
      </c>
      <c r="D42" s="286" t="s">
        <v>95</v>
      </c>
      <c r="E42" s="186" t="s">
        <v>96</v>
      </c>
      <c r="F42" s="285" t="s">
        <v>97</v>
      </c>
      <c r="G42" s="186">
        <v>25</v>
      </c>
      <c r="H42" s="186"/>
      <c r="I42" s="186" t="s">
        <v>98</v>
      </c>
      <c r="J42" s="186"/>
      <c r="K42" s="186" t="s">
        <v>19</v>
      </c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  <c r="IO42"/>
      <c r="IP42"/>
      <c r="IQ42"/>
      <c r="IR42"/>
      <c r="IS42"/>
      <c r="IT42"/>
      <c r="IU42"/>
      <c r="IV42"/>
      <c r="IW42"/>
      <c r="IX42"/>
      <c r="IY42"/>
      <c r="IZ42"/>
      <c r="JA42"/>
      <c r="JB42"/>
      <c r="JC42"/>
      <c r="JD42"/>
      <c r="JE42"/>
      <c r="JF42"/>
      <c r="JG42"/>
      <c r="JH42"/>
      <c r="JI42"/>
      <c r="JJ42"/>
      <c r="JK42"/>
      <c r="JL42"/>
      <c r="JM42"/>
      <c r="JN42"/>
      <c r="JO42"/>
      <c r="JP42"/>
      <c r="JQ42"/>
      <c r="JR42"/>
      <c r="JS42"/>
      <c r="JT42"/>
      <c r="JU42"/>
      <c r="JV42"/>
      <c r="JW42"/>
      <c r="JX42"/>
      <c r="JY42"/>
      <c r="JZ42"/>
      <c r="KA42"/>
      <c r="KB42"/>
      <c r="KC42"/>
      <c r="KD42"/>
      <c r="KE42"/>
      <c r="KF42"/>
      <c r="KG42"/>
      <c r="KH42"/>
      <c r="KI42"/>
      <c r="KJ42"/>
      <c r="KK42"/>
      <c r="KL42"/>
      <c r="KM42"/>
      <c r="KN42"/>
      <c r="KO42"/>
      <c r="KP42"/>
      <c r="KQ42"/>
      <c r="KR42"/>
      <c r="KS42"/>
      <c r="KT42"/>
      <c r="KU42"/>
      <c r="KV42"/>
      <c r="KW42"/>
      <c r="KX42"/>
      <c r="KY42"/>
      <c r="KZ42"/>
      <c r="LA42"/>
      <c r="LB42"/>
      <c r="LC42"/>
      <c r="LD42"/>
      <c r="LE42"/>
      <c r="LF42"/>
      <c r="LG42"/>
      <c r="LH42"/>
      <c r="LI42"/>
      <c r="LJ42"/>
      <c r="LK42"/>
      <c r="LL42"/>
      <c r="LM42"/>
      <c r="LN42"/>
      <c r="LO42"/>
      <c r="LP42"/>
      <c r="LQ42"/>
      <c r="LR42"/>
      <c r="LS42"/>
      <c r="LT42"/>
      <c r="LU42"/>
      <c r="LV42"/>
      <c r="LW42"/>
      <c r="LX42"/>
      <c r="LY42"/>
      <c r="LZ42"/>
      <c r="MA42"/>
      <c r="MB42"/>
      <c r="MC42"/>
      <c r="MD42"/>
      <c r="ME42"/>
      <c r="MF42"/>
      <c r="MG42"/>
      <c r="MH42"/>
      <c r="MI42"/>
      <c r="MJ42"/>
      <c r="MK42"/>
      <c r="ML42"/>
      <c r="MM42"/>
      <c r="MN42"/>
      <c r="MO42"/>
      <c r="MP42"/>
      <c r="MQ42"/>
      <c r="MR42"/>
      <c r="MS42"/>
      <c r="MT42"/>
      <c r="MU42"/>
      <c r="MV42"/>
      <c r="MW42"/>
      <c r="MX42"/>
      <c r="MY42"/>
      <c r="MZ42"/>
      <c r="NA42"/>
      <c r="NB42"/>
      <c r="NC42"/>
      <c r="ND42"/>
      <c r="NE42"/>
      <c r="NF42"/>
      <c r="NG42"/>
      <c r="NH42"/>
      <c r="NI42"/>
      <c r="NJ42"/>
      <c r="NK42"/>
      <c r="NL42"/>
      <c r="NM42"/>
      <c r="NN42"/>
      <c r="NO42"/>
      <c r="NP42"/>
      <c r="NQ42"/>
      <c r="NR42"/>
      <c r="NS42"/>
      <c r="NT42"/>
      <c r="NU42"/>
      <c r="NV42"/>
      <c r="NW42"/>
      <c r="NX42"/>
      <c r="NY42"/>
      <c r="NZ42"/>
      <c r="OA42"/>
      <c r="OB42"/>
      <c r="OC42"/>
      <c r="OD42"/>
      <c r="OE42"/>
      <c r="OF42"/>
      <c r="OG42"/>
      <c r="OH42"/>
      <c r="OI42"/>
      <c r="OJ42"/>
      <c r="OK42"/>
      <c r="OL42"/>
      <c r="OM42"/>
      <c r="ON42"/>
      <c r="OO42"/>
      <c r="OP42"/>
      <c r="OQ42"/>
      <c r="OR42"/>
      <c r="OS42"/>
      <c r="OT42"/>
      <c r="OU42"/>
      <c r="OV42"/>
      <c r="OW42"/>
      <c r="OX42"/>
      <c r="OY42"/>
      <c r="OZ42"/>
      <c r="PA42"/>
      <c r="PB42"/>
      <c r="PC42"/>
      <c r="PD42"/>
      <c r="PE42"/>
      <c r="PF42"/>
      <c r="PG42"/>
      <c r="PH42"/>
      <c r="PI42"/>
      <c r="PJ42"/>
      <c r="PK42"/>
      <c r="PL42"/>
      <c r="PM42"/>
      <c r="PN42"/>
      <c r="PO42"/>
      <c r="PP42"/>
      <c r="PQ42"/>
      <c r="PR42"/>
      <c r="PS42"/>
      <c r="PT42"/>
      <c r="PU42"/>
      <c r="PV42"/>
      <c r="PW42"/>
      <c r="PX42"/>
      <c r="PY42"/>
      <c r="PZ42"/>
      <c r="QA42"/>
      <c r="QB42"/>
      <c r="QC42"/>
      <c r="QD42"/>
      <c r="QE42"/>
      <c r="QF42"/>
      <c r="QG42"/>
      <c r="QH42"/>
      <c r="QI42"/>
      <c r="QJ42"/>
      <c r="QK42"/>
      <c r="QL42"/>
      <c r="QM42"/>
      <c r="QN42"/>
      <c r="QO42"/>
      <c r="QP42"/>
      <c r="QQ42"/>
      <c r="QR42"/>
      <c r="QS42"/>
      <c r="QT42"/>
      <c r="QU42"/>
      <c r="QV42"/>
      <c r="QW42"/>
      <c r="QX42"/>
      <c r="QY42"/>
      <c r="QZ42"/>
      <c r="RA42"/>
      <c r="RB42"/>
      <c r="RC42"/>
      <c r="RD42"/>
      <c r="RE42"/>
      <c r="RF42"/>
      <c r="RG42"/>
      <c r="RH42"/>
      <c r="RI42"/>
      <c r="RJ42"/>
      <c r="RK42"/>
      <c r="RL42"/>
      <c r="RM42"/>
      <c r="RN42"/>
      <c r="RO42"/>
      <c r="RP42"/>
      <c r="RQ42"/>
      <c r="RR42"/>
      <c r="RS42"/>
      <c r="RT42"/>
      <c r="RU42"/>
      <c r="RV42"/>
      <c r="RW42"/>
      <c r="RX42"/>
      <c r="RY42"/>
      <c r="RZ42"/>
      <c r="SA42"/>
      <c r="SB42"/>
      <c r="SC42"/>
      <c r="SD42"/>
      <c r="SE42"/>
      <c r="SF42"/>
      <c r="SG42"/>
      <c r="SH42"/>
      <c r="SI42"/>
      <c r="SJ42"/>
      <c r="SK42"/>
      <c r="SL42"/>
      <c r="SM42"/>
      <c r="SN42"/>
      <c r="SO42"/>
      <c r="SP42"/>
      <c r="SQ42"/>
      <c r="SR42"/>
      <c r="SS42"/>
      <c r="ST42"/>
      <c r="SU42"/>
      <c r="SV42"/>
      <c r="SW42"/>
      <c r="SX42"/>
      <c r="SY42"/>
      <c r="SZ42"/>
      <c r="TA42"/>
      <c r="TB42"/>
      <c r="TC42"/>
      <c r="TD42"/>
      <c r="TE42"/>
      <c r="TF42"/>
      <c r="TG42"/>
      <c r="TH42"/>
      <c r="TI42"/>
      <c r="TJ42"/>
      <c r="TK42"/>
      <c r="TL42"/>
      <c r="TM42"/>
      <c r="TN42"/>
      <c r="TO42"/>
      <c r="TP42"/>
      <c r="TQ42"/>
      <c r="TR42"/>
      <c r="TS42"/>
      <c r="TT42"/>
      <c r="TU42"/>
      <c r="TV42"/>
      <c r="TW42"/>
      <c r="TX42"/>
      <c r="TY42"/>
      <c r="TZ42"/>
      <c r="UA42"/>
      <c r="UB42"/>
      <c r="UC42"/>
      <c r="UD42"/>
      <c r="UE42"/>
      <c r="UF42"/>
      <c r="UG42"/>
      <c r="UH42"/>
      <c r="UI42"/>
      <c r="UJ42"/>
      <c r="UK42"/>
      <c r="UL42"/>
      <c r="UM42"/>
      <c r="UN42"/>
      <c r="UO42"/>
      <c r="UP42"/>
      <c r="UQ42"/>
      <c r="UR42"/>
      <c r="US42"/>
      <c r="UT42"/>
      <c r="UU42"/>
      <c r="UV42"/>
      <c r="UW42"/>
      <c r="UX42"/>
      <c r="UY42"/>
      <c r="UZ42"/>
      <c r="VA42"/>
      <c r="VB42"/>
      <c r="VC42"/>
      <c r="VD42"/>
      <c r="VE42"/>
      <c r="VF42"/>
      <c r="VG42"/>
      <c r="VH42"/>
      <c r="VI42"/>
      <c r="VJ42"/>
      <c r="VK42"/>
      <c r="VL42"/>
      <c r="VM42"/>
      <c r="VN42"/>
      <c r="VO42"/>
      <c r="VP42"/>
      <c r="VQ42"/>
      <c r="VR42"/>
      <c r="VS42"/>
      <c r="VT42"/>
      <c r="VU42"/>
      <c r="VV42"/>
      <c r="VW42"/>
      <c r="VX42"/>
      <c r="VY42"/>
      <c r="VZ42"/>
      <c r="WA42"/>
      <c r="WB42"/>
      <c r="WC42"/>
      <c r="WD42"/>
      <c r="WE42"/>
      <c r="WF42"/>
      <c r="WG42"/>
      <c r="WH42"/>
      <c r="WI42"/>
      <c r="WJ42"/>
      <c r="WK42"/>
      <c r="WL42"/>
      <c r="WM42"/>
      <c r="WN42"/>
      <c r="WO42"/>
      <c r="WP42"/>
      <c r="WQ42"/>
      <c r="WR42"/>
      <c r="WS42"/>
      <c r="WT42"/>
      <c r="WU42"/>
      <c r="WV42"/>
      <c r="WW42"/>
      <c r="WX42"/>
      <c r="WY42"/>
      <c r="WZ42"/>
      <c r="XA42"/>
      <c r="XB42"/>
      <c r="XC42"/>
      <c r="XD42"/>
      <c r="XE42"/>
      <c r="XF42"/>
      <c r="XG42"/>
      <c r="XH42"/>
      <c r="XI42"/>
      <c r="XJ42"/>
      <c r="XK42"/>
      <c r="XL42"/>
      <c r="XM42"/>
      <c r="XN42"/>
      <c r="XO42"/>
      <c r="XP42"/>
      <c r="XQ42"/>
      <c r="XR42"/>
      <c r="XS42"/>
      <c r="XT42"/>
      <c r="XU42"/>
      <c r="XV42"/>
      <c r="XW42"/>
      <c r="XX42"/>
      <c r="XY42"/>
      <c r="XZ42"/>
      <c r="YA42"/>
      <c r="YB42"/>
      <c r="YC42"/>
      <c r="YD42"/>
      <c r="YE42"/>
      <c r="YF42"/>
      <c r="YG42"/>
      <c r="YH42"/>
      <c r="YI42"/>
      <c r="YJ42"/>
      <c r="YK42"/>
      <c r="YL42"/>
      <c r="YM42"/>
      <c r="YN42"/>
      <c r="YO42"/>
      <c r="YP42"/>
      <c r="YQ42"/>
      <c r="YR42"/>
      <c r="YS42"/>
      <c r="YT42"/>
      <c r="YU42"/>
      <c r="YV42"/>
      <c r="YW42"/>
      <c r="YX42"/>
      <c r="YY42"/>
      <c r="YZ42"/>
      <c r="ZA42"/>
      <c r="ZB42"/>
      <c r="ZC42"/>
      <c r="ZD42"/>
      <c r="ZE42"/>
      <c r="ZF42"/>
      <c r="ZG42"/>
      <c r="ZH42"/>
      <c r="ZI42"/>
      <c r="ZJ42"/>
      <c r="ZK42"/>
      <c r="ZL42"/>
      <c r="ZM42"/>
      <c r="ZN42"/>
      <c r="ZO42"/>
      <c r="ZP42"/>
      <c r="ZQ42"/>
      <c r="ZR42"/>
      <c r="ZS42"/>
      <c r="ZT42"/>
      <c r="ZU42"/>
      <c r="ZV42"/>
      <c r="ZW42"/>
      <c r="ZX42"/>
      <c r="ZY42"/>
      <c r="ZZ42"/>
      <c r="AAA42"/>
      <c r="AAB42"/>
      <c r="AAC42"/>
      <c r="AAD42"/>
      <c r="AAE42"/>
      <c r="AAF42"/>
      <c r="AAG42"/>
      <c r="AAH42"/>
      <c r="AAI42"/>
      <c r="AAJ42"/>
      <c r="AAK42"/>
      <c r="AAL42"/>
      <c r="AAM42"/>
      <c r="AAN42"/>
      <c r="AAO42"/>
      <c r="AAP42"/>
      <c r="AAQ42"/>
      <c r="AAR42"/>
      <c r="AAS42"/>
      <c r="AAT42"/>
      <c r="AAU42"/>
      <c r="AAV42"/>
      <c r="AAW42"/>
      <c r="AAX42"/>
      <c r="AAY42"/>
      <c r="AAZ42"/>
      <c r="ABA42"/>
      <c r="ABB42"/>
      <c r="ABC42"/>
      <c r="ABD42"/>
      <c r="ABE42"/>
      <c r="ABF42"/>
      <c r="ABG42"/>
      <c r="ABH42"/>
      <c r="ABI42"/>
      <c r="ABJ42"/>
      <c r="ABK42"/>
      <c r="ABL42"/>
      <c r="ABM42"/>
      <c r="ABN42"/>
      <c r="ABO42"/>
      <c r="ABP42"/>
      <c r="ABQ42"/>
      <c r="ABR42"/>
      <c r="ABS42"/>
      <c r="ABT42"/>
      <c r="ABU42"/>
      <c r="ABV42"/>
      <c r="ABW42"/>
      <c r="ABX42"/>
      <c r="ABY42"/>
      <c r="ABZ42"/>
      <c r="ACA42"/>
      <c r="ACB42"/>
      <c r="ACC42"/>
      <c r="ACD42"/>
      <c r="ACE42"/>
      <c r="ACF42"/>
      <c r="ACG42"/>
      <c r="ACH42"/>
      <c r="ACI42"/>
      <c r="ACJ42"/>
      <c r="ACK42"/>
      <c r="ACL42"/>
      <c r="ACM42"/>
      <c r="ACN42"/>
      <c r="ACO42"/>
      <c r="ACP42"/>
      <c r="ACQ42"/>
      <c r="ACR42"/>
      <c r="ACS42"/>
      <c r="ACT42"/>
      <c r="ACU42"/>
      <c r="ACV42"/>
      <c r="ACW42"/>
      <c r="ACX42"/>
      <c r="ACY42"/>
      <c r="ACZ42"/>
      <c r="ADA42"/>
      <c r="ADB42"/>
      <c r="ADC42"/>
      <c r="ADD42"/>
      <c r="ADE42"/>
      <c r="ADF42"/>
      <c r="ADG42"/>
      <c r="ADH42"/>
      <c r="ADI42"/>
      <c r="ADJ42"/>
      <c r="ADK42"/>
      <c r="ADL42"/>
      <c r="ADM42"/>
      <c r="ADN42"/>
      <c r="ADO42"/>
      <c r="ADP42"/>
      <c r="ADQ42"/>
      <c r="ADR42"/>
      <c r="ADS42"/>
      <c r="ADT42"/>
      <c r="ADU42"/>
      <c r="ADV42"/>
      <c r="ADW42"/>
      <c r="ADX42"/>
      <c r="ADY42"/>
      <c r="ADZ42"/>
      <c r="AEA42"/>
      <c r="AEB42"/>
      <c r="AEC42"/>
      <c r="AED42"/>
      <c r="AEE42"/>
      <c r="AEF42"/>
      <c r="AEG42"/>
      <c r="AEH42"/>
      <c r="AEI42"/>
      <c r="AEJ42"/>
      <c r="AEK42"/>
      <c r="AEL42"/>
      <c r="AEM42"/>
      <c r="AEN42"/>
      <c r="AEO42"/>
      <c r="AEP42"/>
      <c r="AEQ42"/>
      <c r="AER42"/>
      <c r="AES42"/>
      <c r="AET42"/>
      <c r="AEU42"/>
      <c r="AEV42"/>
      <c r="AEW42"/>
      <c r="AEX42"/>
      <c r="AEY42"/>
      <c r="AEZ42"/>
      <c r="AFA42"/>
      <c r="AFB42"/>
      <c r="AFC42"/>
      <c r="AFD42"/>
      <c r="AFE42"/>
      <c r="AFF42"/>
      <c r="AFG42"/>
      <c r="AFH42"/>
      <c r="AFI42"/>
      <c r="AFJ42"/>
      <c r="AFK42"/>
      <c r="AFL42"/>
      <c r="AFM42"/>
      <c r="AFN42"/>
      <c r="AFO42"/>
      <c r="AFP42"/>
      <c r="AFQ42"/>
      <c r="AFR42"/>
      <c r="AFS42"/>
      <c r="AFT42"/>
      <c r="AFU42"/>
      <c r="AFV42"/>
      <c r="AFW42"/>
      <c r="AFX42"/>
      <c r="AFY42"/>
      <c r="AFZ42"/>
      <c r="AGA42"/>
      <c r="AGB42"/>
      <c r="AGC42"/>
      <c r="AGD42"/>
      <c r="AGE42"/>
      <c r="AGF42"/>
      <c r="AGG42"/>
      <c r="AGH42"/>
      <c r="AGI42"/>
      <c r="AGJ42"/>
      <c r="AGK42"/>
      <c r="AGL42"/>
      <c r="AGM42"/>
      <c r="AGN42"/>
      <c r="AGO42"/>
      <c r="AGP42"/>
      <c r="AGQ42"/>
      <c r="AGR42"/>
      <c r="AGS42"/>
      <c r="AGT42"/>
      <c r="AGU42"/>
      <c r="AGV42"/>
      <c r="AGW42"/>
      <c r="AGX42"/>
      <c r="AGY42"/>
      <c r="AGZ42"/>
      <c r="AHA42"/>
      <c r="AHB42"/>
      <c r="AHC42"/>
      <c r="AHD42"/>
      <c r="AHE42"/>
      <c r="AHF42"/>
      <c r="AHG42"/>
      <c r="AHH42"/>
      <c r="AHI42"/>
      <c r="AHJ42"/>
      <c r="AHK42"/>
      <c r="AHL42"/>
      <c r="AHM42"/>
      <c r="AHN42"/>
      <c r="AHO42"/>
      <c r="AHP42"/>
      <c r="AHQ42"/>
      <c r="AHR42"/>
      <c r="AHS42"/>
      <c r="AHT42"/>
      <c r="AHU42"/>
      <c r="AHV42"/>
      <c r="AHW42"/>
      <c r="AHX42"/>
      <c r="AHY42"/>
      <c r="AHZ42"/>
      <c r="AIA42"/>
      <c r="AIB42"/>
      <c r="AIC42"/>
      <c r="AID42"/>
      <c r="AIE42"/>
      <c r="AIF42"/>
      <c r="AIG42"/>
      <c r="AIH42"/>
      <c r="AII42"/>
      <c r="AIJ42"/>
      <c r="AIK42"/>
      <c r="AIL42"/>
      <c r="AIM42"/>
      <c r="AIN42"/>
      <c r="AIO42"/>
      <c r="AIP42"/>
      <c r="AIQ42"/>
      <c r="AIR42"/>
      <c r="AIS42"/>
      <c r="AIT42"/>
      <c r="AIU42"/>
      <c r="AIV42"/>
      <c r="AIW42"/>
      <c r="AIX42"/>
      <c r="AIY42"/>
      <c r="AIZ42"/>
      <c r="AJA42"/>
      <c r="AJB42"/>
      <c r="AJC42"/>
      <c r="AJD42"/>
      <c r="AJE42"/>
      <c r="AJF42"/>
      <c r="AJG42"/>
      <c r="AJH42"/>
      <c r="AJI42"/>
      <c r="AJJ42"/>
      <c r="AJK42"/>
      <c r="AJL42"/>
      <c r="AJM42"/>
      <c r="AJN42"/>
      <c r="AJO42"/>
      <c r="AJP42"/>
      <c r="AJQ42"/>
      <c r="AJR42"/>
      <c r="AJS42"/>
      <c r="AJT42"/>
      <c r="AJU42"/>
      <c r="AJV42"/>
      <c r="AJW42"/>
      <c r="AJX42"/>
      <c r="AJY42"/>
      <c r="AJZ42"/>
      <c r="AKA42"/>
      <c r="AKB42"/>
      <c r="AKC42"/>
      <c r="AKD42"/>
      <c r="AKE42"/>
      <c r="AKF42"/>
      <c r="AKG42"/>
      <c r="AKH42"/>
      <c r="AKI42"/>
      <c r="AKJ42"/>
      <c r="AKK42"/>
      <c r="AKL42"/>
      <c r="AKM42"/>
      <c r="AKN42"/>
      <c r="AKO42"/>
      <c r="AKP42"/>
      <c r="AKQ42"/>
      <c r="AKR42"/>
      <c r="AKS42"/>
      <c r="AKT42"/>
      <c r="AKU42"/>
      <c r="AKV42"/>
      <c r="AKW42"/>
      <c r="AKX42"/>
      <c r="AKY42"/>
      <c r="AKZ42"/>
      <c r="ALA42"/>
      <c r="ALB42"/>
      <c r="ALC42"/>
      <c r="ALD42"/>
      <c r="ALE42"/>
      <c r="ALF42"/>
      <c r="ALG42"/>
      <c r="ALH42"/>
      <c r="ALI42"/>
      <c r="ALJ42"/>
      <c r="ALK42"/>
      <c r="ALL42"/>
      <c r="ALM42"/>
      <c r="ALN42"/>
      <c r="ALO42"/>
      <c r="ALP42"/>
      <c r="ALQ42"/>
      <c r="ALR42"/>
      <c r="ALS42"/>
      <c r="ALT42"/>
      <c r="ALU42"/>
      <c r="ALV42"/>
      <c r="ALW42"/>
      <c r="ALX42"/>
      <c r="ALY42"/>
      <c r="ALZ42"/>
      <c r="AMA42"/>
      <c r="AMB42"/>
      <c r="AMC42"/>
      <c r="AMD42"/>
      <c r="AME42"/>
      <c r="AMF42"/>
      <c r="AMG42"/>
      <c r="AMH42"/>
      <c r="AMI42"/>
      <c r="AMJ42"/>
      <c r="AMK42" s="1"/>
    </row>
    <row r="43" spans="1:1025" ht="12.75" customHeight="1" x14ac:dyDescent="0.25">
      <c r="A43" s="186" t="s">
        <v>140</v>
      </c>
      <c r="B43" s="186" t="s">
        <v>63</v>
      </c>
      <c r="C43" s="186" t="s">
        <v>141</v>
      </c>
      <c r="D43" s="286" t="s">
        <v>95</v>
      </c>
      <c r="E43" s="285"/>
      <c r="F43" s="186" t="s">
        <v>97</v>
      </c>
      <c r="G43" s="186">
        <v>25</v>
      </c>
      <c r="H43" s="186" t="s">
        <v>142</v>
      </c>
      <c r="I43" s="287" t="str">
        <f>HYPERLINK("mailto:guillem.nathalie@gmail.com","guillem.nathalie@gmail.com")</f>
        <v>guillem.nathalie@gmail.com</v>
      </c>
      <c r="J43" s="285" t="s">
        <v>19</v>
      </c>
      <c r="K43" s="186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  <c r="IL43"/>
      <c r="IM43"/>
      <c r="IN43"/>
      <c r="IO43"/>
      <c r="IP43"/>
      <c r="IQ43"/>
      <c r="IR43"/>
      <c r="IS43"/>
      <c r="IT43"/>
      <c r="IU43"/>
      <c r="IV43"/>
      <c r="IW43"/>
      <c r="IX43"/>
      <c r="IY43"/>
      <c r="IZ43"/>
      <c r="JA43"/>
      <c r="JB43"/>
      <c r="JC43"/>
      <c r="JD43"/>
      <c r="JE43"/>
      <c r="JF43"/>
      <c r="JG43"/>
      <c r="JH43"/>
      <c r="JI43"/>
      <c r="JJ43"/>
      <c r="JK43"/>
      <c r="JL43"/>
      <c r="JM43"/>
      <c r="JN43"/>
      <c r="JO43"/>
      <c r="JP43"/>
      <c r="JQ43"/>
      <c r="JR43"/>
      <c r="JS43"/>
      <c r="JT43"/>
      <c r="JU43"/>
      <c r="JV43"/>
      <c r="JW43"/>
      <c r="JX43"/>
      <c r="JY43"/>
      <c r="JZ43"/>
      <c r="KA43"/>
      <c r="KB43"/>
      <c r="KC43"/>
      <c r="KD43"/>
      <c r="KE43"/>
      <c r="KF43"/>
      <c r="KG43"/>
      <c r="KH43"/>
      <c r="KI43"/>
      <c r="KJ43"/>
      <c r="KK43"/>
      <c r="KL43"/>
      <c r="KM43"/>
      <c r="KN43"/>
      <c r="KO43"/>
      <c r="KP43"/>
      <c r="KQ43"/>
      <c r="KR43"/>
      <c r="KS43"/>
      <c r="KT43"/>
      <c r="KU43"/>
      <c r="KV43"/>
      <c r="KW43"/>
      <c r="KX43"/>
      <c r="KY43"/>
      <c r="KZ43"/>
      <c r="LA43"/>
      <c r="LB43"/>
      <c r="LC43"/>
      <c r="LD43"/>
      <c r="LE43"/>
      <c r="LF43"/>
      <c r="LG43"/>
      <c r="LH43"/>
      <c r="LI43"/>
      <c r="LJ43"/>
      <c r="LK43"/>
      <c r="LL43"/>
      <c r="LM43"/>
      <c r="LN43"/>
      <c r="LO43"/>
      <c r="LP43"/>
      <c r="LQ43"/>
      <c r="LR43"/>
      <c r="LS43"/>
      <c r="LT43"/>
      <c r="LU43"/>
      <c r="LV43"/>
      <c r="LW43"/>
      <c r="LX43"/>
      <c r="LY43"/>
      <c r="LZ43"/>
      <c r="MA43"/>
      <c r="MB43"/>
      <c r="MC43"/>
      <c r="MD43"/>
      <c r="ME43"/>
      <c r="MF43"/>
      <c r="MG43"/>
      <c r="MH43"/>
      <c r="MI43"/>
      <c r="MJ43"/>
      <c r="MK43"/>
      <c r="ML43"/>
      <c r="MM43"/>
      <c r="MN43"/>
      <c r="MO43"/>
      <c r="MP43"/>
      <c r="MQ43"/>
      <c r="MR43"/>
      <c r="MS43"/>
      <c r="MT43"/>
      <c r="MU43"/>
      <c r="MV43"/>
      <c r="MW43"/>
      <c r="MX43"/>
      <c r="MY43"/>
      <c r="MZ43"/>
      <c r="NA43"/>
      <c r="NB43"/>
      <c r="NC43"/>
      <c r="ND43"/>
      <c r="NE43"/>
      <c r="NF43"/>
      <c r="NG43"/>
      <c r="NH43"/>
      <c r="NI43"/>
      <c r="NJ43"/>
      <c r="NK43"/>
      <c r="NL43"/>
      <c r="NM43"/>
      <c r="NN43"/>
      <c r="NO43"/>
      <c r="NP43"/>
      <c r="NQ43"/>
      <c r="NR43"/>
      <c r="NS43"/>
      <c r="NT43"/>
      <c r="NU43"/>
      <c r="NV43"/>
      <c r="NW43"/>
      <c r="NX43"/>
      <c r="NY43"/>
      <c r="NZ43"/>
      <c r="OA43"/>
      <c r="OB43"/>
      <c r="OC43"/>
      <c r="OD43"/>
      <c r="OE43"/>
      <c r="OF43"/>
      <c r="OG43"/>
      <c r="OH43"/>
      <c r="OI43"/>
      <c r="OJ43"/>
      <c r="OK43"/>
      <c r="OL43"/>
      <c r="OM43"/>
      <c r="ON43"/>
      <c r="OO43"/>
      <c r="OP43"/>
      <c r="OQ43"/>
      <c r="OR43"/>
      <c r="OS43"/>
      <c r="OT43"/>
      <c r="OU43"/>
      <c r="OV43"/>
      <c r="OW43"/>
      <c r="OX43"/>
      <c r="OY43"/>
      <c r="OZ43"/>
      <c r="PA43"/>
      <c r="PB43"/>
      <c r="PC43"/>
      <c r="PD43"/>
      <c r="PE43"/>
      <c r="PF43"/>
      <c r="PG43"/>
      <c r="PH43"/>
      <c r="PI43"/>
      <c r="PJ43"/>
      <c r="PK43"/>
      <c r="PL43"/>
      <c r="PM43"/>
      <c r="PN43"/>
      <c r="PO43"/>
      <c r="PP43"/>
      <c r="PQ43"/>
      <c r="PR43"/>
      <c r="PS43"/>
      <c r="PT43"/>
      <c r="PU43"/>
      <c r="PV43"/>
      <c r="PW43"/>
      <c r="PX43"/>
      <c r="PY43"/>
      <c r="PZ43"/>
      <c r="QA43"/>
      <c r="QB43"/>
      <c r="QC43"/>
      <c r="QD43"/>
      <c r="QE43"/>
      <c r="QF43"/>
      <c r="QG43"/>
      <c r="QH43"/>
      <c r="QI43"/>
      <c r="QJ43"/>
      <c r="QK43"/>
      <c r="QL43"/>
      <c r="QM43"/>
      <c r="QN43"/>
      <c r="QO43"/>
      <c r="QP43"/>
      <c r="QQ43"/>
      <c r="QR43"/>
      <c r="QS43"/>
      <c r="QT43"/>
      <c r="QU43"/>
      <c r="QV43"/>
      <c r="QW43"/>
      <c r="QX43"/>
      <c r="QY43"/>
      <c r="QZ43"/>
      <c r="RA43"/>
      <c r="RB43"/>
      <c r="RC43"/>
      <c r="RD43"/>
      <c r="RE43"/>
      <c r="RF43"/>
      <c r="RG43"/>
      <c r="RH43"/>
      <c r="RI43"/>
      <c r="RJ43"/>
      <c r="RK43"/>
      <c r="RL43"/>
      <c r="RM43"/>
      <c r="RN43"/>
      <c r="RO43"/>
      <c r="RP43"/>
      <c r="RQ43"/>
      <c r="RR43"/>
      <c r="RS43"/>
      <c r="RT43"/>
      <c r="RU43"/>
      <c r="RV43"/>
      <c r="RW43"/>
      <c r="RX43"/>
      <c r="RY43"/>
      <c r="RZ43"/>
      <c r="SA43"/>
      <c r="SB43"/>
      <c r="SC43"/>
      <c r="SD43"/>
      <c r="SE43"/>
      <c r="SF43"/>
      <c r="SG43"/>
      <c r="SH43"/>
      <c r="SI43"/>
      <c r="SJ43"/>
      <c r="SK43"/>
      <c r="SL43"/>
      <c r="SM43"/>
      <c r="SN43"/>
      <c r="SO43"/>
      <c r="SP43"/>
      <c r="SQ43"/>
      <c r="SR43"/>
      <c r="SS43"/>
      <c r="ST43"/>
      <c r="SU43"/>
      <c r="SV43"/>
      <c r="SW43"/>
      <c r="SX43"/>
      <c r="SY43"/>
      <c r="SZ43"/>
      <c r="TA43"/>
      <c r="TB43"/>
      <c r="TC43"/>
      <c r="TD43"/>
      <c r="TE43"/>
      <c r="TF43"/>
      <c r="TG43"/>
      <c r="TH43"/>
      <c r="TI43"/>
      <c r="TJ43"/>
      <c r="TK43"/>
      <c r="TL43"/>
      <c r="TM43"/>
      <c r="TN43"/>
      <c r="TO43"/>
      <c r="TP43"/>
      <c r="TQ43"/>
      <c r="TR43"/>
      <c r="TS43"/>
      <c r="TT43"/>
      <c r="TU43"/>
      <c r="TV43"/>
      <c r="TW43"/>
      <c r="TX43"/>
      <c r="TY43"/>
      <c r="TZ43"/>
      <c r="UA43"/>
      <c r="UB43"/>
      <c r="UC43"/>
      <c r="UD43"/>
      <c r="UE43"/>
      <c r="UF43"/>
      <c r="UG43"/>
      <c r="UH43"/>
      <c r="UI43"/>
      <c r="UJ43"/>
      <c r="UK43"/>
      <c r="UL43"/>
      <c r="UM43"/>
      <c r="UN43"/>
      <c r="UO43"/>
      <c r="UP43"/>
      <c r="UQ43"/>
      <c r="UR43"/>
      <c r="US43"/>
      <c r="UT43"/>
      <c r="UU43"/>
      <c r="UV43"/>
      <c r="UW43"/>
      <c r="UX43"/>
      <c r="UY43"/>
      <c r="UZ43"/>
      <c r="VA43"/>
      <c r="VB43"/>
      <c r="VC43"/>
      <c r="VD43"/>
      <c r="VE43"/>
      <c r="VF43"/>
      <c r="VG43"/>
      <c r="VH43"/>
      <c r="VI43"/>
      <c r="VJ43"/>
      <c r="VK43"/>
      <c r="VL43"/>
      <c r="VM43"/>
      <c r="VN43"/>
      <c r="VO43"/>
      <c r="VP43"/>
      <c r="VQ43"/>
      <c r="VR43"/>
      <c r="VS43"/>
      <c r="VT43"/>
      <c r="VU43"/>
      <c r="VV43"/>
      <c r="VW43"/>
      <c r="VX43"/>
      <c r="VY43"/>
      <c r="VZ43"/>
      <c r="WA43"/>
      <c r="WB43"/>
      <c r="WC43"/>
      <c r="WD43"/>
      <c r="WE43"/>
      <c r="WF43"/>
      <c r="WG43"/>
      <c r="WH43"/>
      <c r="WI43"/>
      <c r="WJ43"/>
      <c r="WK43"/>
      <c r="WL43"/>
      <c r="WM43"/>
      <c r="WN43"/>
      <c r="WO43"/>
      <c r="WP43"/>
      <c r="WQ43"/>
      <c r="WR43"/>
      <c r="WS43"/>
      <c r="WT43"/>
      <c r="WU43"/>
      <c r="WV43"/>
      <c r="WW43"/>
      <c r="WX43"/>
      <c r="WY43"/>
      <c r="WZ43"/>
      <c r="XA43"/>
      <c r="XB43"/>
      <c r="XC43"/>
      <c r="XD43"/>
      <c r="XE43"/>
      <c r="XF43"/>
      <c r="XG43"/>
      <c r="XH43"/>
      <c r="XI43"/>
      <c r="XJ43"/>
      <c r="XK43"/>
      <c r="XL43"/>
      <c r="XM43"/>
      <c r="XN43"/>
      <c r="XO43"/>
      <c r="XP43"/>
      <c r="XQ43"/>
      <c r="XR43"/>
      <c r="XS43"/>
      <c r="XT43"/>
      <c r="XU43"/>
      <c r="XV43"/>
      <c r="XW43"/>
      <c r="XX43"/>
      <c r="XY43"/>
      <c r="XZ43"/>
      <c r="YA43"/>
      <c r="YB43"/>
      <c r="YC43"/>
      <c r="YD43"/>
      <c r="YE43"/>
      <c r="YF43"/>
      <c r="YG43"/>
      <c r="YH43"/>
      <c r="YI43"/>
      <c r="YJ43"/>
      <c r="YK43"/>
      <c r="YL43"/>
      <c r="YM43"/>
      <c r="YN43"/>
      <c r="YO43"/>
      <c r="YP43"/>
      <c r="YQ43"/>
      <c r="YR43"/>
      <c r="YS43"/>
      <c r="YT43"/>
      <c r="YU43"/>
      <c r="YV43"/>
      <c r="YW43"/>
      <c r="YX43"/>
      <c r="YY43"/>
      <c r="YZ43"/>
      <c r="ZA43"/>
      <c r="ZB43"/>
      <c r="ZC43"/>
      <c r="ZD43"/>
      <c r="ZE43"/>
      <c r="ZF43"/>
      <c r="ZG43"/>
      <c r="ZH43"/>
      <c r="ZI43"/>
      <c r="ZJ43"/>
      <c r="ZK43"/>
      <c r="ZL43"/>
      <c r="ZM43"/>
      <c r="ZN43"/>
      <c r="ZO43"/>
      <c r="ZP43"/>
      <c r="ZQ43"/>
      <c r="ZR43"/>
      <c r="ZS43"/>
      <c r="ZT43"/>
      <c r="ZU43"/>
      <c r="ZV43"/>
      <c r="ZW43"/>
      <c r="ZX43"/>
      <c r="ZY43"/>
      <c r="ZZ43"/>
      <c r="AAA43"/>
      <c r="AAB43"/>
      <c r="AAC43"/>
      <c r="AAD43"/>
      <c r="AAE43"/>
      <c r="AAF43"/>
      <c r="AAG43"/>
      <c r="AAH43"/>
      <c r="AAI43"/>
      <c r="AAJ43"/>
      <c r="AAK43"/>
      <c r="AAL43"/>
      <c r="AAM43"/>
      <c r="AAN43"/>
      <c r="AAO43"/>
      <c r="AAP43"/>
      <c r="AAQ43"/>
      <c r="AAR43"/>
      <c r="AAS43"/>
      <c r="AAT43"/>
      <c r="AAU43"/>
      <c r="AAV43"/>
      <c r="AAW43"/>
      <c r="AAX43"/>
      <c r="AAY43"/>
      <c r="AAZ43"/>
      <c r="ABA43"/>
      <c r="ABB43"/>
      <c r="ABC43"/>
      <c r="ABD43"/>
      <c r="ABE43"/>
      <c r="ABF43"/>
      <c r="ABG43"/>
      <c r="ABH43"/>
      <c r="ABI43"/>
      <c r="ABJ43"/>
      <c r="ABK43"/>
      <c r="ABL43"/>
      <c r="ABM43"/>
      <c r="ABN43"/>
      <c r="ABO43"/>
      <c r="ABP43"/>
      <c r="ABQ43"/>
      <c r="ABR43"/>
      <c r="ABS43"/>
      <c r="ABT43"/>
      <c r="ABU43"/>
      <c r="ABV43"/>
      <c r="ABW43"/>
      <c r="ABX43"/>
      <c r="ABY43"/>
      <c r="ABZ43"/>
      <c r="ACA43"/>
      <c r="ACB43"/>
      <c r="ACC43"/>
      <c r="ACD43"/>
      <c r="ACE43"/>
      <c r="ACF43"/>
      <c r="ACG43"/>
      <c r="ACH43"/>
      <c r="ACI43"/>
      <c r="ACJ43"/>
      <c r="ACK43"/>
      <c r="ACL43"/>
      <c r="ACM43"/>
      <c r="ACN43"/>
      <c r="ACO43"/>
      <c r="ACP43"/>
      <c r="ACQ43"/>
      <c r="ACR43"/>
      <c r="ACS43"/>
      <c r="ACT43"/>
      <c r="ACU43"/>
      <c r="ACV43"/>
      <c r="ACW43"/>
      <c r="ACX43"/>
      <c r="ACY43"/>
      <c r="ACZ43"/>
      <c r="ADA43"/>
      <c r="ADB43"/>
      <c r="ADC43"/>
      <c r="ADD43"/>
      <c r="ADE43"/>
      <c r="ADF43"/>
      <c r="ADG43"/>
      <c r="ADH43"/>
      <c r="ADI43"/>
      <c r="ADJ43"/>
      <c r="ADK43"/>
      <c r="ADL43"/>
      <c r="ADM43"/>
      <c r="ADN43"/>
      <c r="ADO43"/>
      <c r="ADP43"/>
      <c r="ADQ43"/>
      <c r="ADR43"/>
      <c r="ADS43"/>
      <c r="ADT43"/>
      <c r="ADU43"/>
      <c r="ADV43"/>
      <c r="ADW43"/>
      <c r="ADX43"/>
      <c r="ADY43"/>
      <c r="ADZ43"/>
      <c r="AEA43"/>
      <c r="AEB43"/>
      <c r="AEC43"/>
      <c r="AED43"/>
      <c r="AEE43"/>
      <c r="AEF43"/>
      <c r="AEG43"/>
      <c r="AEH43"/>
      <c r="AEI43"/>
      <c r="AEJ43"/>
      <c r="AEK43"/>
      <c r="AEL43"/>
      <c r="AEM43"/>
      <c r="AEN43"/>
      <c r="AEO43"/>
      <c r="AEP43"/>
      <c r="AEQ43"/>
      <c r="AER43"/>
      <c r="AES43"/>
      <c r="AET43"/>
      <c r="AEU43"/>
      <c r="AEV43"/>
      <c r="AEW43"/>
      <c r="AEX43"/>
      <c r="AEY43"/>
      <c r="AEZ43"/>
      <c r="AFA43"/>
      <c r="AFB43"/>
      <c r="AFC43"/>
      <c r="AFD43"/>
      <c r="AFE43"/>
      <c r="AFF43"/>
      <c r="AFG43"/>
      <c r="AFH43"/>
      <c r="AFI43"/>
      <c r="AFJ43"/>
      <c r="AFK43"/>
      <c r="AFL43"/>
      <c r="AFM43"/>
      <c r="AFN43"/>
      <c r="AFO43"/>
      <c r="AFP43"/>
      <c r="AFQ43"/>
      <c r="AFR43"/>
      <c r="AFS43"/>
      <c r="AFT43"/>
      <c r="AFU43"/>
      <c r="AFV43"/>
      <c r="AFW43"/>
      <c r="AFX43"/>
      <c r="AFY43"/>
      <c r="AFZ43"/>
      <c r="AGA43"/>
      <c r="AGB43"/>
      <c r="AGC43"/>
      <c r="AGD43"/>
      <c r="AGE43"/>
      <c r="AGF43"/>
      <c r="AGG43"/>
      <c r="AGH43"/>
      <c r="AGI43"/>
      <c r="AGJ43"/>
      <c r="AGK43"/>
      <c r="AGL43"/>
      <c r="AGM43"/>
      <c r="AGN43"/>
      <c r="AGO43"/>
      <c r="AGP43"/>
      <c r="AGQ43"/>
      <c r="AGR43"/>
      <c r="AGS43"/>
      <c r="AGT43"/>
      <c r="AGU43"/>
      <c r="AGV43"/>
      <c r="AGW43"/>
      <c r="AGX43"/>
      <c r="AGY43"/>
      <c r="AGZ43"/>
      <c r="AHA43"/>
      <c r="AHB43"/>
      <c r="AHC43"/>
      <c r="AHD43"/>
      <c r="AHE43"/>
      <c r="AHF43"/>
      <c r="AHG43"/>
      <c r="AHH43"/>
      <c r="AHI43"/>
      <c r="AHJ43"/>
      <c r="AHK43"/>
      <c r="AHL43"/>
      <c r="AHM43"/>
      <c r="AHN43"/>
      <c r="AHO43"/>
      <c r="AHP43"/>
      <c r="AHQ43"/>
      <c r="AHR43"/>
      <c r="AHS43"/>
      <c r="AHT43"/>
      <c r="AHU43"/>
      <c r="AHV43"/>
      <c r="AHW43"/>
      <c r="AHX43"/>
      <c r="AHY43"/>
      <c r="AHZ43"/>
      <c r="AIA43"/>
      <c r="AIB43"/>
      <c r="AIC43"/>
      <c r="AID43"/>
      <c r="AIE43"/>
      <c r="AIF43"/>
      <c r="AIG43"/>
      <c r="AIH43"/>
      <c r="AII43"/>
      <c r="AIJ43"/>
      <c r="AIK43"/>
      <c r="AIL43"/>
      <c r="AIM43"/>
      <c r="AIN43"/>
      <c r="AIO43"/>
      <c r="AIP43"/>
      <c r="AIQ43"/>
      <c r="AIR43"/>
      <c r="AIS43"/>
      <c r="AIT43"/>
      <c r="AIU43"/>
      <c r="AIV43"/>
      <c r="AIW43"/>
      <c r="AIX43"/>
      <c r="AIY43"/>
      <c r="AIZ43"/>
      <c r="AJA43"/>
      <c r="AJB43"/>
      <c r="AJC43"/>
      <c r="AJD43"/>
      <c r="AJE43"/>
      <c r="AJF43"/>
      <c r="AJG43"/>
      <c r="AJH43"/>
      <c r="AJI43"/>
      <c r="AJJ43"/>
      <c r="AJK43"/>
      <c r="AJL43"/>
      <c r="AJM43"/>
      <c r="AJN43"/>
      <c r="AJO43"/>
      <c r="AJP43"/>
      <c r="AJQ43"/>
      <c r="AJR43"/>
      <c r="AJS43"/>
      <c r="AJT43"/>
      <c r="AJU43"/>
      <c r="AJV43"/>
      <c r="AJW43"/>
      <c r="AJX43"/>
      <c r="AJY43"/>
      <c r="AJZ43"/>
      <c r="AKA43"/>
      <c r="AKB43"/>
      <c r="AKC43"/>
      <c r="AKD43"/>
      <c r="AKE43"/>
      <c r="AKF43"/>
      <c r="AKG43"/>
      <c r="AKH43"/>
      <c r="AKI43"/>
      <c r="AKJ43"/>
      <c r="AKK43"/>
      <c r="AKL43"/>
      <c r="AKM43"/>
      <c r="AKN43"/>
      <c r="AKO43"/>
      <c r="AKP43"/>
      <c r="AKQ43"/>
      <c r="AKR43"/>
      <c r="AKS43"/>
      <c r="AKT43"/>
      <c r="AKU43"/>
      <c r="AKV43"/>
      <c r="AKW43"/>
      <c r="AKX43"/>
      <c r="AKY43"/>
      <c r="AKZ43"/>
      <c r="ALA43"/>
      <c r="ALB43"/>
      <c r="ALC43"/>
      <c r="ALD43"/>
      <c r="ALE43"/>
      <c r="ALF43"/>
      <c r="ALG43"/>
      <c r="ALH43"/>
      <c r="ALI43"/>
      <c r="ALJ43"/>
      <c r="ALK43"/>
      <c r="ALL43"/>
      <c r="ALM43"/>
      <c r="ALN43"/>
      <c r="ALO43"/>
      <c r="ALP43"/>
      <c r="ALQ43"/>
      <c r="ALR43"/>
      <c r="ALS43"/>
      <c r="ALT43"/>
      <c r="ALU43"/>
      <c r="ALV43"/>
      <c r="ALW43"/>
      <c r="ALX43"/>
      <c r="ALY43"/>
      <c r="ALZ43"/>
      <c r="AMA43"/>
      <c r="AMB43"/>
      <c r="AMC43"/>
      <c r="AMD43"/>
      <c r="AME43"/>
      <c r="AMF43"/>
      <c r="AMG43"/>
      <c r="AMH43"/>
      <c r="AMI43"/>
      <c r="AMJ43"/>
    </row>
    <row r="44" spans="1:1025" ht="12.75" customHeight="1" x14ac:dyDescent="0.25">
      <c r="A44" s="292" t="s">
        <v>154</v>
      </c>
      <c r="B44" s="186" t="s">
        <v>155</v>
      </c>
      <c r="C44" s="186" t="s">
        <v>156</v>
      </c>
      <c r="D44" s="286" t="s">
        <v>157</v>
      </c>
      <c r="E44" s="186" t="s">
        <v>158</v>
      </c>
      <c r="F44" s="186" t="s">
        <v>97</v>
      </c>
      <c r="G44" s="186">
        <v>25</v>
      </c>
      <c r="H44" s="186">
        <v>662225865</v>
      </c>
      <c r="I44" s="186" t="s">
        <v>159</v>
      </c>
      <c r="J44" s="186"/>
      <c r="K44" s="186" t="s">
        <v>19</v>
      </c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  <c r="BA44" s="8"/>
      <c r="BB44" s="8"/>
      <c r="BC44" s="8"/>
      <c r="BD44" s="8"/>
      <c r="BE44" s="8"/>
      <c r="BF44" s="8"/>
      <c r="BG44" s="8"/>
      <c r="BH44" s="8"/>
      <c r="BI44" s="8"/>
      <c r="BJ44" s="8"/>
      <c r="BK44" s="8"/>
      <c r="BL44" s="8"/>
      <c r="BM44" s="8"/>
      <c r="BN44" s="8"/>
      <c r="BO44" s="8"/>
      <c r="BP44" s="8"/>
      <c r="BQ44" s="8"/>
      <c r="BR44" s="8"/>
      <c r="BS44" s="8"/>
      <c r="BT44" s="8"/>
      <c r="BU44" s="8"/>
      <c r="BV44" s="8"/>
      <c r="BW44" s="8"/>
      <c r="BX44" s="8"/>
      <c r="BY44" s="8"/>
      <c r="BZ44" s="8"/>
      <c r="CA44" s="8"/>
      <c r="CB44" s="8"/>
      <c r="CC44" s="8"/>
      <c r="CD44" s="8"/>
      <c r="CE44" s="8"/>
      <c r="CF44" s="8"/>
      <c r="CG44" s="8"/>
      <c r="CH44" s="8"/>
      <c r="CI44" s="8"/>
      <c r="CJ44" s="8"/>
      <c r="CK44" s="8"/>
      <c r="CL44" s="8"/>
      <c r="CM44" s="8"/>
      <c r="CN44" s="8"/>
      <c r="CO44" s="8"/>
      <c r="CP44" s="8"/>
      <c r="CQ44" s="8"/>
      <c r="CR44" s="8"/>
      <c r="CS44" s="8"/>
      <c r="CT44" s="8"/>
      <c r="CU44" s="8"/>
      <c r="CV44" s="8"/>
      <c r="CW44" s="8"/>
      <c r="CX44" s="8"/>
      <c r="CY44" s="8"/>
      <c r="CZ44" s="8"/>
      <c r="DA44" s="8"/>
      <c r="DB44" s="8"/>
      <c r="DC44" s="8"/>
      <c r="DD44" s="8"/>
      <c r="DE44" s="8"/>
      <c r="DF44" s="8"/>
      <c r="DG44" s="8"/>
      <c r="DH44" s="8"/>
      <c r="DI44" s="8"/>
      <c r="DJ44" s="8"/>
      <c r="DK44" s="8"/>
      <c r="DL44" s="8"/>
      <c r="DM44" s="8"/>
      <c r="DN44" s="8"/>
      <c r="DO44" s="8"/>
      <c r="DP44" s="8"/>
      <c r="DQ44" s="8"/>
      <c r="DR44" s="8"/>
      <c r="DS44" s="8"/>
      <c r="DT44" s="8"/>
      <c r="DU44" s="8"/>
      <c r="DV44" s="8"/>
      <c r="DW44" s="8"/>
      <c r="DX44" s="8"/>
      <c r="DY44" s="8"/>
      <c r="DZ44" s="8"/>
      <c r="EA44" s="8"/>
      <c r="EB44" s="8"/>
      <c r="EC44" s="8"/>
      <c r="ED44" s="8"/>
      <c r="EE44" s="8"/>
      <c r="EF44" s="8"/>
      <c r="EG44" s="8"/>
      <c r="EH44" s="8"/>
      <c r="EI44" s="8"/>
      <c r="EJ44" s="8"/>
      <c r="EK44" s="8"/>
      <c r="EL44" s="8"/>
      <c r="EM44" s="8"/>
      <c r="EN44" s="8"/>
      <c r="EO44" s="8"/>
      <c r="EP44" s="8"/>
      <c r="EQ44" s="8"/>
      <c r="ER44" s="8"/>
      <c r="ES44" s="8"/>
      <c r="ET44" s="8"/>
      <c r="EU44" s="8"/>
      <c r="EV44" s="8"/>
      <c r="EW44" s="8"/>
      <c r="EX44" s="8"/>
      <c r="EY44" s="8"/>
      <c r="EZ44" s="8"/>
      <c r="FA44" s="8"/>
      <c r="FB44" s="8"/>
      <c r="FC44" s="8"/>
      <c r="FD44" s="8"/>
      <c r="FE44" s="8"/>
      <c r="FF44" s="8"/>
      <c r="FG44" s="8"/>
      <c r="FH44" s="8"/>
      <c r="FI44" s="8"/>
      <c r="FJ44" s="8"/>
      <c r="FK44" s="8"/>
      <c r="FL44" s="8"/>
      <c r="FM44" s="8"/>
      <c r="FN44" s="8"/>
      <c r="FO44" s="8"/>
      <c r="FP44" s="8"/>
      <c r="FQ44" s="8"/>
      <c r="FR44" s="8"/>
      <c r="FS44" s="8"/>
      <c r="FT44" s="8"/>
      <c r="FU44" s="8"/>
      <c r="FV44" s="8"/>
      <c r="FW44" s="8"/>
      <c r="FX44" s="8"/>
      <c r="FY44" s="8"/>
      <c r="FZ44" s="8"/>
      <c r="GA44" s="8"/>
      <c r="GB44" s="8"/>
      <c r="GC44" s="8"/>
      <c r="GD44" s="8"/>
      <c r="GE44" s="8"/>
      <c r="GF44" s="8"/>
      <c r="GG44" s="8"/>
      <c r="GH44" s="8"/>
      <c r="GI44" s="8"/>
      <c r="GJ44" s="8"/>
      <c r="GK44" s="8"/>
      <c r="GL44" s="8"/>
      <c r="GM44" s="8"/>
      <c r="GN44" s="8"/>
      <c r="GO44" s="8"/>
      <c r="GP44" s="8"/>
      <c r="GQ44" s="8"/>
      <c r="GR44" s="8"/>
      <c r="GS44" s="8"/>
      <c r="GT44" s="8"/>
      <c r="GU44" s="8"/>
      <c r="GV44" s="8"/>
      <c r="GW44" s="8"/>
      <c r="GX44" s="8"/>
      <c r="GY44" s="8"/>
      <c r="GZ44" s="8"/>
      <c r="HA44" s="8"/>
      <c r="HB44" s="8"/>
      <c r="HC44" s="8"/>
      <c r="HD44" s="8"/>
      <c r="HE44" s="8"/>
      <c r="HF44" s="8"/>
      <c r="HG44" s="8"/>
      <c r="HH44" s="8"/>
      <c r="HI44" s="8"/>
      <c r="HJ44" s="8"/>
      <c r="HK44" s="8"/>
      <c r="HL44" s="8"/>
      <c r="HM44" s="8"/>
      <c r="HN44" s="8"/>
      <c r="HO44" s="8"/>
      <c r="HP44" s="8"/>
      <c r="HQ44" s="8"/>
      <c r="HR44" s="8"/>
      <c r="HS44" s="8"/>
      <c r="HT44" s="8"/>
      <c r="HU44" s="8"/>
      <c r="HV44" s="8"/>
      <c r="HW44" s="8"/>
      <c r="HX44" s="8"/>
      <c r="HY44" s="8"/>
      <c r="HZ44" s="8"/>
      <c r="IA44" s="8"/>
      <c r="IB44" s="8"/>
      <c r="IC44" s="8"/>
      <c r="ID44" s="8"/>
      <c r="IE44" s="8"/>
      <c r="IF44" s="8"/>
      <c r="IG44" s="8"/>
      <c r="IH44" s="8"/>
      <c r="II44" s="8"/>
      <c r="IJ44" s="8"/>
      <c r="IK44" s="8"/>
      <c r="IL44" s="8"/>
      <c r="IM44" s="8"/>
      <c r="IN44" s="8"/>
      <c r="IO44" s="8"/>
      <c r="IP44" s="8"/>
      <c r="IQ44" s="8"/>
      <c r="IR44" s="8"/>
      <c r="IS44" s="8"/>
      <c r="IT44" s="8"/>
      <c r="IU44" s="8"/>
      <c r="IV44" s="8"/>
      <c r="IW44" s="8"/>
      <c r="IX44" s="8"/>
      <c r="IY44" s="8"/>
      <c r="IZ44" s="8"/>
      <c r="JA44" s="8"/>
      <c r="JB44" s="8"/>
      <c r="JC44" s="8"/>
      <c r="JD44" s="8"/>
      <c r="JE44" s="8"/>
      <c r="JF44" s="8"/>
      <c r="JG44" s="8"/>
      <c r="JH44" s="8"/>
      <c r="JI44" s="8"/>
      <c r="JJ44" s="8"/>
      <c r="JK44" s="8"/>
      <c r="JL44" s="8"/>
      <c r="JM44" s="8"/>
      <c r="JN44" s="8"/>
      <c r="JO44" s="8"/>
      <c r="JP44" s="8"/>
      <c r="JQ44" s="8"/>
      <c r="JR44" s="8"/>
      <c r="JS44" s="8"/>
      <c r="JT44" s="8"/>
      <c r="JU44" s="8"/>
      <c r="JV44" s="8"/>
      <c r="JW44" s="8"/>
      <c r="JX44" s="8"/>
      <c r="JY44" s="8"/>
      <c r="JZ44" s="8"/>
      <c r="KA44" s="8"/>
      <c r="KB44" s="8"/>
      <c r="KC44" s="8"/>
      <c r="KD44" s="8"/>
      <c r="KE44" s="8"/>
      <c r="KF44" s="8"/>
      <c r="KG44" s="8"/>
      <c r="KH44" s="8"/>
      <c r="KI44" s="8"/>
      <c r="KJ44" s="8"/>
      <c r="KK44" s="8"/>
      <c r="KL44" s="8"/>
      <c r="KM44" s="8"/>
      <c r="KN44" s="8"/>
      <c r="KO44" s="8"/>
      <c r="KP44" s="8"/>
      <c r="KQ44" s="8"/>
      <c r="KR44" s="8"/>
      <c r="KS44" s="8"/>
      <c r="KT44" s="8"/>
      <c r="KU44" s="8"/>
      <c r="KV44" s="8"/>
      <c r="KW44" s="8"/>
      <c r="KX44" s="8"/>
      <c r="KY44" s="8"/>
      <c r="KZ44" s="8"/>
      <c r="LA44" s="8"/>
      <c r="LB44" s="8"/>
      <c r="LC44" s="8"/>
      <c r="LD44" s="8"/>
      <c r="LE44" s="8"/>
      <c r="LF44" s="8"/>
      <c r="LG44" s="8"/>
      <c r="LH44" s="8"/>
      <c r="LI44" s="8"/>
      <c r="LJ44" s="8"/>
      <c r="LK44" s="8"/>
      <c r="LL44" s="8"/>
      <c r="LM44" s="8"/>
      <c r="LN44" s="8"/>
      <c r="LO44" s="8"/>
      <c r="LP44" s="8"/>
      <c r="LQ44" s="8"/>
      <c r="LR44" s="8"/>
      <c r="LS44" s="8"/>
      <c r="LT44" s="8"/>
      <c r="LU44" s="8"/>
      <c r="LV44" s="8"/>
      <c r="LW44" s="8"/>
      <c r="LX44" s="8"/>
      <c r="LY44" s="8"/>
      <c r="LZ44" s="8"/>
      <c r="MA44" s="8"/>
      <c r="MB44" s="8"/>
      <c r="MC44" s="8"/>
      <c r="MD44" s="8"/>
      <c r="ME44" s="8"/>
      <c r="MF44" s="8"/>
      <c r="MG44" s="8"/>
      <c r="MH44" s="8"/>
      <c r="MI44" s="8"/>
      <c r="MJ44" s="8"/>
      <c r="MK44" s="8"/>
      <c r="ML44" s="8"/>
      <c r="MM44" s="8"/>
      <c r="MN44" s="8"/>
      <c r="MO44" s="8"/>
      <c r="MP44" s="8"/>
      <c r="MQ44" s="8"/>
      <c r="MR44" s="8"/>
      <c r="MS44" s="8"/>
      <c r="MT44" s="8"/>
      <c r="MU44" s="8"/>
      <c r="MV44" s="8"/>
      <c r="MW44" s="8"/>
      <c r="MX44" s="8"/>
      <c r="MY44" s="8"/>
      <c r="MZ44" s="8"/>
      <c r="NA44" s="8"/>
      <c r="NB44" s="8"/>
      <c r="NC44" s="8"/>
      <c r="ND44" s="8"/>
      <c r="NE44" s="8"/>
      <c r="NF44" s="8"/>
      <c r="NG44" s="8"/>
      <c r="NH44" s="8"/>
      <c r="NI44" s="8"/>
      <c r="NJ44" s="8"/>
      <c r="NK44" s="8"/>
      <c r="NL44" s="8"/>
      <c r="NM44" s="8"/>
      <c r="NN44" s="8"/>
      <c r="NO44" s="8"/>
      <c r="NP44" s="8"/>
      <c r="NQ44" s="8"/>
      <c r="NR44" s="8"/>
      <c r="NS44" s="8"/>
      <c r="NT44" s="8"/>
      <c r="NU44" s="8"/>
      <c r="NV44" s="8"/>
      <c r="NW44" s="8"/>
      <c r="NX44" s="8"/>
      <c r="NY44" s="8"/>
      <c r="NZ44" s="8"/>
      <c r="OA44" s="8"/>
      <c r="OB44" s="8"/>
      <c r="OC44" s="8"/>
      <c r="OD44" s="8"/>
      <c r="OE44" s="8"/>
      <c r="OF44" s="8"/>
      <c r="OG44" s="8"/>
      <c r="OH44" s="8"/>
      <c r="OI44" s="8"/>
      <c r="OJ44" s="8"/>
      <c r="OK44" s="8"/>
      <c r="OL44" s="8"/>
      <c r="OM44" s="8"/>
      <c r="ON44" s="8"/>
      <c r="OO44" s="8"/>
      <c r="OP44" s="8"/>
      <c r="OQ44" s="8"/>
      <c r="OR44" s="8"/>
      <c r="OS44" s="8"/>
      <c r="OT44" s="8"/>
      <c r="OU44" s="8"/>
      <c r="OV44" s="8"/>
      <c r="OW44" s="8"/>
      <c r="OX44" s="8"/>
      <c r="OY44" s="8"/>
      <c r="OZ44" s="8"/>
      <c r="PA44" s="8"/>
      <c r="PB44" s="8"/>
      <c r="PC44" s="8"/>
      <c r="PD44" s="8"/>
      <c r="PE44" s="8"/>
      <c r="PF44" s="8"/>
      <c r="PG44" s="8"/>
      <c r="PH44" s="8"/>
      <c r="PI44" s="8"/>
      <c r="PJ44" s="8"/>
      <c r="PK44" s="8"/>
      <c r="PL44" s="8"/>
      <c r="PM44" s="8"/>
      <c r="PN44" s="8"/>
      <c r="PO44" s="8"/>
      <c r="PP44" s="8"/>
      <c r="PQ44" s="8"/>
      <c r="PR44" s="8"/>
      <c r="PS44" s="8"/>
      <c r="PT44" s="8"/>
      <c r="PU44" s="8"/>
      <c r="PV44" s="8"/>
      <c r="PW44" s="8"/>
      <c r="PX44" s="8"/>
      <c r="PY44" s="8"/>
      <c r="PZ44" s="8"/>
      <c r="QA44" s="8"/>
      <c r="QB44" s="8"/>
      <c r="QC44" s="8"/>
      <c r="QD44" s="8"/>
      <c r="QE44" s="8"/>
      <c r="QF44" s="8"/>
      <c r="QG44" s="8"/>
      <c r="QH44" s="8"/>
      <c r="QI44" s="8"/>
      <c r="QJ44" s="8"/>
      <c r="QK44" s="8"/>
      <c r="QL44" s="8"/>
      <c r="QM44" s="8"/>
      <c r="QN44" s="8"/>
      <c r="QO44" s="8"/>
      <c r="QP44" s="8"/>
      <c r="QQ44" s="8"/>
      <c r="QR44" s="8"/>
      <c r="QS44" s="8"/>
      <c r="QT44" s="8"/>
      <c r="QU44" s="8"/>
      <c r="QV44" s="8"/>
      <c r="QW44" s="8"/>
      <c r="QX44" s="8"/>
      <c r="QY44" s="8"/>
      <c r="QZ44" s="8"/>
      <c r="RA44" s="8"/>
      <c r="RB44" s="8"/>
      <c r="RC44" s="8"/>
      <c r="RD44" s="8"/>
      <c r="RE44" s="8"/>
      <c r="RF44" s="8"/>
      <c r="RG44" s="8"/>
      <c r="RH44" s="8"/>
      <c r="RI44" s="8"/>
      <c r="RJ44" s="8"/>
      <c r="RK44" s="8"/>
      <c r="RL44" s="8"/>
      <c r="RM44" s="8"/>
      <c r="RN44" s="8"/>
      <c r="RO44" s="8"/>
      <c r="RP44" s="8"/>
      <c r="RQ44" s="8"/>
      <c r="RR44" s="8"/>
      <c r="RS44" s="8"/>
      <c r="RT44" s="8"/>
      <c r="RU44" s="8"/>
      <c r="RV44" s="8"/>
      <c r="RW44" s="8"/>
      <c r="RX44" s="8"/>
      <c r="RY44" s="8"/>
      <c r="RZ44" s="8"/>
      <c r="SA44" s="8"/>
      <c r="SB44" s="8"/>
      <c r="SC44" s="8"/>
      <c r="SD44" s="8"/>
      <c r="SE44" s="8"/>
      <c r="SF44" s="8"/>
      <c r="SG44" s="8"/>
      <c r="SH44" s="8"/>
      <c r="SI44" s="8"/>
      <c r="SJ44" s="8"/>
      <c r="SK44" s="8"/>
      <c r="SL44" s="8"/>
      <c r="SM44" s="8"/>
      <c r="SN44" s="8"/>
      <c r="SO44" s="8"/>
      <c r="SP44" s="8"/>
      <c r="SQ44" s="8"/>
      <c r="SR44" s="8"/>
      <c r="SS44" s="8"/>
      <c r="ST44" s="8"/>
      <c r="SU44" s="8"/>
      <c r="SV44" s="8"/>
      <c r="SW44" s="8"/>
      <c r="SX44" s="8"/>
      <c r="SY44" s="8"/>
      <c r="SZ44" s="8"/>
      <c r="TA44" s="8"/>
      <c r="TB44" s="8"/>
      <c r="TC44" s="8"/>
      <c r="TD44" s="8"/>
      <c r="TE44" s="8"/>
      <c r="TF44" s="8"/>
      <c r="TG44" s="8"/>
      <c r="TH44" s="8"/>
      <c r="TI44" s="8"/>
      <c r="TJ44" s="8"/>
      <c r="TK44" s="8"/>
      <c r="TL44" s="8"/>
      <c r="TM44" s="8"/>
      <c r="TN44" s="8"/>
      <c r="TO44" s="8"/>
      <c r="TP44" s="8"/>
      <c r="TQ44" s="8"/>
      <c r="TR44" s="8"/>
      <c r="TS44" s="8"/>
      <c r="TT44" s="8"/>
      <c r="TU44" s="8"/>
      <c r="TV44" s="8"/>
      <c r="TW44" s="8"/>
      <c r="TX44" s="8"/>
      <c r="TY44" s="8"/>
      <c r="TZ44" s="8"/>
      <c r="UA44" s="8"/>
      <c r="UB44" s="8"/>
      <c r="UC44" s="8"/>
      <c r="UD44" s="8"/>
      <c r="UE44" s="8"/>
      <c r="UF44" s="8"/>
      <c r="UG44" s="8"/>
      <c r="UH44" s="8"/>
      <c r="UI44" s="8"/>
      <c r="UJ44" s="8"/>
      <c r="UK44" s="8"/>
      <c r="UL44" s="8"/>
      <c r="UM44" s="8"/>
      <c r="UN44" s="8"/>
      <c r="UO44" s="8"/>
      <c r="UP44" s="8"/>
      <c r="UQ44" s="8"/>
      <c r="UR44" s="8"/>
      <c r="US44" s="8"/>
      <c r="UT44" s="8"/>
      <c r="UU44" s="8"/>
      <c r="UV44" s="8"/>
      <c r="UW44" s="8"/>
      <c r="UX44" s="8"/>
      <c r="UY44" s="8"/>
      <c r="UZ44" s="8"/>
      <c r="VA44" s="8"/>
      <c r="VB44" s="8"/>
      <c r="VC44" s="8"/>
      <c r="VD44" s="8"/>
      <c r="VE44" s="8"/>
      <c r="VF44" s="8"/>
      <c r="VG44" s="8"/>
      <c r="VH44" s="8"/>
      <c r="VI44" s="8"/>
      <c r="VJ44" s="8"/>
      <c r="VK44" s="8"/>
      <c r="VL44" s="8"/>
      <c r="VM44" s="8"/>
      <c r="VN44" s="8"/>
      <c r="VO44" s="8"/>
      <c r="VP44" s="8"/>
      <c r="VQ44" s="8"/>
      <c r="VR44" s="8"/>
      <c r="VS44" s="8"/>
      <c r="VT44" s="8"/>
      <c r="VU44" s="8"/>
      <c r="VV44" s="8"/>
      <c r="VW44" s="8"/>
      <c r="VX44" s="8"/>
      <c r="VY44" s="8"/>
      <c r="VZ44" s="8"/>
      <c r="WA44" s="8"/>
      <c r="WB44" s="8"/>
      <c r="WC44" s="8"/>
      <c r="WD44" s="8"/>
      <c r="WE44" s="8"/>
      <c r="WF44" s="8"/>
      <c r="WG44" s="8"/>
      <c r="WH44" s="8"/>
      <c r="WI44" s="8"/>
      <c r="WJ44" s="8"/>
      <c r="WK44" s="8"/>
      <c r="WL44" s="8"/>
      <c r="WM44" s="8"/>
      <c r="WN44" s="8"/>
      <c r="WO44" s="8"/>
      <c r="WP44" s="8"/>
      <c r="WQ44" s="8"/>
      <c r="WR44" s="8"/>
      <c r="WS44" s="8"/>
      <c r="WT44" s="8"/>
      <c r="WU44" s="8"/>
      <c r="WV44" s="8"/>
      <c r="WW44" s="8"/>
      <c r="WX44" s="8"/>
      <c r="WY44" s="8"/>
      <c r="WZ44" s="8"/>
      <c r="XA44" s="8"/>
      <c r="XB44" s="8"/>
      <c r="XC44" s="8"/>
      <c r="XD44" s="8"/>
      <c r="XE44" s="8"/>
      <c r="XF44" s="8"/>
      <c r="XG44" s="8"/>
      <c r="XH44" s="8"/>
      <c r="XI44" s="8"/>
      <c r="XJ44" s="8"/>
      <c r="XK44" s="8"/>
      <c r="XL44" s="8"/>
      <c r="XM44" s="8"/>
      <c r="XN44" s="8"/>
      <c r="XO44" s="8"/>
      <c r="XP44" s="8"/>
      <c r="XQ44" s="8"/>
      <c r="XR44" s="8"/>
      <c r="XS44" s="8"/>
      <c r="XT44" s="8"/>
      <c r="XU44" s="8"/>
      <c r="XV44" s="8"/>
      <c r="XW44" s="8"/>
      <c r="XX44" s="8"/>
      <c r="XY44" s="8"/>
      <c r="XZ44" s="8"/>
      <c r="YA44" s="8"/>
      <c r="YB44" s="8"/>
      <c r="YC44" s="8"/>
      <c r="YD44" s="8"/>
      <c r="YE44" s="8"/>
      <c r="YF44" s="8"/>
      <c r="YG44" s="8"/>
      <c r="YH44" s="8"/>
      <c r="YI44" s="8"/>
      <c r="YJ44" s="8"/>
      <c r="YK44" s="8"/>
      <c r="YL44" s="8"/>
      <c r="YM44" s="8"/>
      <c r="YN44" s="8"/>
      <c r="YO44" s="8"/>
      <c r="YP44" s="8"/>
      <c r="YQ44" s="8"/>
      <c r="YR44" s="8"/>
      <c r="YS44" s="8"/>
      <c r="YT44" s="8"/>
      <c r="YU44" s="8"/>
      <c r="YV44" s="8"/>
      <c r="YW44" s="8"/>
      <c r="YX44" s="8"/>
      <c r="YY44" s="8"/>
      <c r="YZ44" s="8"/>
      <c r="ZA44" s="8"/>
      <c r="ZB44" s="8"/>
      <c r="ZC44" s="8"/>
      <c r="ZD44" s="8"/>
      <c r="ZE44" s="8"/>
      <c r="ZF44" s="8"/>
      <c r="ZG44" s="8"/>
      <c r="ZH44" s="8"/>
      <c r="ZI44" s="8"/>
      <c r="ZJ44" s="8"/>
      <c r="ZK44" s="8"/>
      <c r="ZL44" s="8"/>
      <c r="ZM44" s="8"/>
      <c r="ZN44" s="8"/>
      <c r="ZO44" s="8"/>
      <c r="ZP44" s="8"/>
      <c r="ZQ44" s="8"/>
      <c r="ZR44" s="8"/>
      <c r="ZS44" s="8"/>
      <c r="ZT44" s="8"/>
      <c r="ZU44" s="8"/>
      <c r="ZV44" s="8"/>
      <c r="ZW44" s="8"/>
      <c r="ZX44" s="8"/>
      <c r="ZY44" s="8"/>
      <c r="ZZ44" s="8"/>
      <c r="AAA44" s="8"/>
      <c r="AAB44" s="8"/>
      <c r="AAC44" s="8"/>
      <c r="AAD44" s="8"/>
      <c r="AAE44" s="8"/>
      <c r="AAF44" s="8"/>
      <c r="AAG44" s="8"/>
      <c r="AAH44" s="8"/>
      <c r="AAI44" s="8"/>
      <c r="AAJ44" s="8"/>
      <c r="AAK44" s="8"/>
      <c r="AAL44" s="8"/>
      <c r="AAM44" s="8"/>
      <c r="AAN44" s="8"/>
      <c r="AAO44" s="8"/>
      <c r="AAP44" s="8"/>
      <c r="AAQ44" s="8"/>
      <c r="AAR44" s="8"/>
      <c r="AAS44" s="8"/>
      <c r="AAT44" s="8"/>
      <c r="AAU44" s="8"/>
      <c r="AAV44" s="8"/>
      <c r="AAW44" s="8"/>
      <c r="AAX44" s="8"/>
      <c r="AAY44" s="8"/>
      <c r="AAZ44" s="8"/>
      <c r="ABA44" s="8"/>
      <c r="ABB44" s="8"/>
      <c r="ABC44" s="8"/>
      <c r="ABD44" s="8"/>
      <c r="ABE44" s="8"/>
      <c r="ABF44" s="8"/>
      <c r="ABG44" s="8"/>
      <c r="ABH44" s="8"/>
      <c r="ABI44" s="8"/>
      <c r="ABJ44" s="8"/>
      <c r="ABK44" s="8"/>
      <c r="ABL44" s="8"/>
      <c r="ABM44" s="8"/>
      <c r="ABN44" s="8"/>
      <c r="ABO44" s="8"/>
      <c r="ABP44" s="8"/>
      <c r="ABQ44" s="8"/>
      <c r="ABR44" s="8"/>
      <c r="ABS44" s="8"/>
      <c r="ABT44" s="8"/>
      <c r="ABU44" s="8"/>
      <c r="ABV44" s="8"/>
      <c r="ABW44" s="8"/>
      <c r="ABX44" s="8"/>
      <c r="ABY44" s="8"/>
      <c r="ABZ44" s="8"/>
      <c r="ACA44" s="8"/>
      <c r="ACB44" s="8"/>
      <c r="ACC44" s="8"/>
      <c r="ACD44" s="8"/>
      <c r="ACE44" s="8"/>
      <c r="ACF44" s="8"/>
      <c r="ACG44" s="8"/>
      <c r="ACH44" s="8"/>
      <c r="ACI44" s="8"/>
      <c r="ACJ44" s="8"/>
      <c r="ACK44" s="8"/>
      <c r="ACL44" s="8"/>
      <c r="ACM44" s="8"/>
      <c r="ACN44" s="8"/>
      <c r="ACO44" s="8"/>
      <c r="ACP44" s="8"/>
      <c r="ACQ44" s="8"/>
      <c r="ACR44" s="8"/>
      <c r="ACS44" s="8"/>
      <c r="ACT44" s="8"/>
      <c r="ACU44" s="8"/>
      <c r="ACV44" s="8"/>
      <c r="ACW44" s="8"/>
      <c r="ACX44" s="8"/>
      <c r="ACY44" s="8"/>
      <c r="ACZ44" s="8"/>
      <c r="ADA44" s="8"/>
      <c r="ADB44" s="8"/>
      <c r="ADC44" s="8"/>
      <c r="ADD44" s="8"/>
      <c r="ADE44" s="8"/>
      <c r="ADF44" s="8"/>
      <c r="ADG44" s="8"/>
      <c r="ADH44" s="8"/>
      <c r="ADI44" s="8"/>
      <c r="ADJ44" s="8"/>
      <c r="ADK44" s="8"/>
      <c r="ADL44" s="8"/>
      <c r="ADM44" s="8"/>
      <c r="ADN44" s="8"/>
      <c r="ADO44" s="8"/>
      <c r="ADP44" s="8"/>
      <c r="ADQ44" s="8"/>
      <c r="ADR44" s="8"/>
      <c r="ADS44" s="8"/>
      <c r="ADT44" s="8"/>
      <c r="ADU44" s="8"/>
      <c r="ADV44" s="8"/>
      <c r="ADW44" s="8"/>
      <c r="ADX44" s="8"/>
      <c r="ADY44" s="8"/>
      <c r="ADZ44" s="8"/>
      <c r="AEA44" s="8"/>
      <c r="AEB44" s="8"/>
      <c r="AEC44" s="8"/>
      <c r="AED44" s="8"/>
      <c r="AEE44" s="8"/>
      <c r="AEF44" s="8"/>
      <c r="AEG44" s="8"/>
      <c r="AEH44" s="8"/>
      <c r="AEI44" s="8"/>
      <c r="AEJ44" s="8"/>
      <c r="AEK44" s="8"/>
      <c r="AEL44" s="8"/>
      <c r="AEM44" s="8"/>
      <c r="AEN44" s="8"/>
      <c r="AEO44" s="8"/>
      <c r="AEP44" s="8"/>
      <c r="AEQ44" s="8"/>
      <c r="AER44" s="8"/>
      <c r="AES44" s="8"/>
      <c r="AET44" s="8"/>
      <c r="AEU44" s="8"/>
      <c r="AEV44" s="8"/>
      <c r="AEW44" s="8"/>
      <c r="AEX44" s="8"/>
      <c r="AEY44" s="8"/>
      <c r="AEZ44" s="8"/>
      <c r="AFA44" s="8"/>
      <c r="AFB44" s="8"/>
      <c r="AFC44" s="8"/>
      <c r="AFD44" s="8"/>
      <c r="AFE44" s="8"/>
      <c r="AFF44" s="8"/>
      <c r="AFG44" s="8"/>
      <c r="AFH44" s="8"/>
      <c r="AFI44" s="8"/>
      <c r="AFJ44" s="8"/>
      <c r="AFK44" s="8"/>
      <c r="AFL44" s="8"/>
      <c r="AFM44" s="8"/>
      <c r="AFN44" s="8"/>
      <c r="AFO44" s="8"/>
      <c r="AFP44" s="8"/>
      <c r="AFQ44" s="8"/>
      <c r="AFR44" s="8"/>
      <c r="AFS44" s="8"/>
      <c r="AFT44" s="8"/>
      <c r="AFU44" s="8"/>
      <c r="AFV44" s="8"/>
      <c r="AFW44" s="8"/>
      <c r="AFX44" s="8"/>
      <c r="AFY44" s="8"/>
      <c r="AFZ44" s="8"/>
      <c r="AGA44" s="8"/>
      <c r="AGB44" s="8"/>
      <c r="AGC44" s="8"/>
      <c r="AGD44" s="8"/>
      <c r="AGE44" s="8"/>
      <c r="AGF44" s="8"/>
      <c r="AGG44" s="8"/>
      <c r="AGH44" s="8"/>
      <c r="AGI44" s="8"/>
      <c r="AGJ44" s="8"/>
      <c r="AGK44" s="8"/>
      <c r="AGL44" s="8"/>
      <c r="AGM44" s="8"/>
      <c r="AGN44" s="8"/>
      <c r="AGO44" s="8"/>
      <c r="AGP44" s="8"/>
      <c r="AGQ44" s="8"/>
      <c r="AGR44" s="8"/>
      <c r="AGS44" s="8"/>
      <c r="AGT44" s="8"/>
      <c r="AGU44" s="8"/>
      <c r="AGV44" s="8"/>
      <c r="AGW44" s="8"/>
      <c r="AGX44" s="8"/>
      <c r="AGY44" s="8"/>
      <c r="AGZ44" s="8"/>
      <c r="AHA44" s="8"/>
      <c r="AHB44" s="8"/>
      <c r="AHC44" s="8"/>
      <c r="AHD44" s="8"/>
      <c r="AHE44" s="8"/>
      <c r="AHF44" s="8"/>
      <c r="AHG44" s="8"/>
      <c r="AHH44" s="8"/>
      <c r="AHI44" s="8"/>
      <c r="AHJ44" s="8"/>
      <c r="AHK44" s="8"/>
      <c r="AHL44" s="8"/>
      <c r="AHM44" s="8"/>
      <c r="AHN44" s="8"/>
      <c r="AHO44" s="8"/>
      <c r="AHP44" s="8"/>
      <c r="AHQ44" s="8"/>
      <c r="AHR44" s="8"/>
      <c r="AHS44" s="8"/>
      <c r="AHT44" s="8"/>
      <c r="AHU44" s="8"/>
      <c r="AHV44" s="8"/>
      <c r="AHW44" s="8"/>
      <c r="AHX44" s="8"/>
      <c r="AHY44" s="8"/>
      <c r="AHZ44" s="8"/>
      <c r="AIA44" s="8"/>
      <c r="AIB44" s="8"/>
      <c r="AIC44" s="8"/>
      <c r="AID44" s="8"/>
      <c r="AIE44" s="8"/>
      <c r="AIF44" s="8"/>
      <c r="AIG44" s="8"/>
      <c r="AIH44" s="8"/>
      <c r="AII44" s="8"/>
      <c r="AIJ44" s="8"/>
      <c r="AIK44" s="8"/>
      <c r="AIL44" s="8"/>
      <c r="AIM44" s="8"/>
      <c r="AIN44" s="8"/>
      <c r="AIO44" s="8"/>
      <c r="AIP44" s="8"/>
      <c r="AIQ44" s="8"/>
      <c r="AIR44" s="8"/>
      <c r="AIS44" s="8"/>
      <c r="AIT44" s="8"/>
      <c r="AIU44" s="8"/>
      <c r="AIV44" s="8"/>
      <c r="AIW44" s="8"/>
      <c r="AIX44" s="8"/>
      <c r="AIY44" s="8"/>
      <c r="AIZ44" s="8"/>
      <c r="AJA44" s="8"/>
      <c r="AJB44" s="8"/>
      <c r="AJC44" s="8"/>
      <c r="AJD44" s="8"/>
      <c r="AJE44" s="8"/>
      <c r="AJF44" s="8"/>
      <c r="AJG44" s="8"/>
      <c r="AJH44" s="8"/>
      <c r="AJI44" s="8"/>
      <c r="AJJ44" s="8"/>
      <c r="AJK44" s="8"/>
      <c r="AJL44" s="8"/>
      <c r="AJM44" s="8"/>
      <c r="AJN44" s="8"/>
      <c r="AJO44" s="8"/>
      <c r="AJP44" s="8"/>
      <c r="AJQ44" s="8"/>
      <c r="AJR44" s="8"/>
      <c r="AJS44" s="8"/>
      <c r="AJT44" s="8"/>
      <c r="AJU44" s="8"/>
      <c r="AJV44" s="8"/>
      <c r="AJW44" s="8"/>
      <c r="AJX44" s="8"/>
      <c r="AJY44" s="8"/>
      <c r="AJZ44" s="8"/>
      <c r="AKA44" s="8"/>
      <c r="AKB44" s="8"/>
      <c r="AKC44" s="8"/>
      <c r="AKD44" s="8"/>
      <c r="AKE44" s="8"/>
      <c r="AKF44" s="8"/>
      <c r="AKG44" s="8"/>
      <c r="AKH44" s="8"/>
      <c r="AKI44" s="8"/>
      <c r="AKJ44" s="8"/>
      <c r="AKK44" s="8"/>
      <c r="AKL44" s="8"/>
      <c r="AKM44" s="8"/>
      <c r="AKN44" s="8"/>
      <c r="AKO44" s="8"/>
      <c r="AKP44" s="8"/>
      <c r="AKQ44" s="8"/>
      <c r="AKR44" s="8"/>
      <c r="AKS44" s="8"/>
      <c r="AKT44" s="8"/>
      <c r="AKU44" s="8"/>
      <c r="AKV44" s="8"/>
      <c r="AKW44" s="8"/>
      <c r="AKX44" s="8"/>
      <c r="AKY44" s="8"/>
      <c r="AKZ44" s="8"/>
      <c r="ALA44" s="8"/>
      <c r="ALB44" s="8"/>
      <c r="ALC44" s="8"/>
      <c r="ALD44" s="8"/>
      <c r="ALE44" s="8"/>
      <c r="ALF44" s="8"/>
      <c r="ALG44" s="8"/>
      <c r="ALH44" s="8"/>
      <c r="ALI44" s="8"/>
      <c r="ALJ44" s="8"/>
      <c r="ALK44" s="8"/>
      <c r="ALL44" s="8"/>
      <c r="ALM44" s="8"/>
      <c r="ALN44" s="8"/>
      <c r="ALO44" s="8"/>
      <c r="ALP44" s="8"/>
      <c r="ALQ44" s="8"/>
      <c r="ALR44" s="8"/>
      <c r="ALS44" s="8"/>
      <c r="ALT44" s="8"/>
      <c r="ALU44" s="8"/>
      <c r="ALV44" s="8"/>
      <c r="ALW44" s="8"/>
      <c r="ALX44" s="8"/>
      <c r="ALY44" s="8"/>
      <c r="ALZ44" s="8"/>
      <c r="AMA44" s="8"/>
      <c r="AMB44" s="8"/>
      <c r="AMC44" s="8"/>
      <c r="AMD44" s="8"/>
      <c r="AME44" s="8"/>
      <c r="AMF44" s="8"/>
      <c r="AMG44" s="8"/>
      <c r="AMH44" s="8"/>
      <c r="AMI44" s="8"/>
      <c r="AMJ44" s="8"/>
      <c r="AMK44" s="8"/>
    </row>
    <row r="45" spans="1:1025" ht="12.75" customHeight="1" x14ac:dyDescent="0.25">
      <c r="A45" s="292" t="s">
        <v>167</v>
      </c>
      <c r="B45" s="292" t="s">
        <v>110</v>
      </c>
      <c r="C45" s="292" t="s">
        <v>168</v>
      </c>
      <c r="D45" s="302" t="s">
        <v>169</v>
      </c>
      <c r="E45" s="303" t="s">
        <v>96</v>
      </c>
      <c r="F45" s="292" t="s">
        <v>97</v>
      </c>
      <c r="G45" s="292">
        <v>25</v>
      </c>
      <c r="H45" s="292" t="s">
        <v>170</v>
      </c>
      <c r="I45" s="292" t="s">
        <v>171</v>
      </c>
      <c r="J45" s="292"/>
      <c r="K45" s="292" t="s">
        <v>19</v>
      </c>
    </row>
    <row r="46" spans="1:1025" ht="12.75" customHeight="1" x14ac:dyDescent="0.25">
      <c r="A46" s="292" t="s">
        <v>172</v>
      </c>
      <c r="B46" s="292" t="s">
        <v>173</v>
      </c>
      <c r="C46" s="292" t="s">
        <v>174</v>
      </c>
      <c r="D46" s="302"/>
      <c r="E46" s="292"/>
      <c r="F46" s="292" t="s">
        <v>175</v>
      </c>
      <c r="G46" s="292">
        <v>24</v>
      </c>
      <c r="H46" s="292">
        <v>668108305</v>
      </c>
      <c r="I46" s="292" t="s">
        <v>176</v>
      </c>
      <c r="J46" s="292"/>
      <c r="K46" s="292" t="s">
        <v>19</v>
      </c>
    </row>
    <row r="47" spans="1:1025" ht="12.75" customHeight="1" x14ac:dyDescent="0.25">
      <c r="A47" s="11"/>
      <c r="B47" s="11"/>
      <c r="C47" s="11"/>
      <c r="D47" s="277"/>
      <c r="E47" s="11"/>
      <c r="F47" s="11"/>
      <c r="G47" s="11"/>
      <c r="H47" s="11"/>
      <c r="I47" s="11"/>
      <c r="J47" s="11"/>
      <c r="K47" s="11"/>
    </row>
    <row r="48" spans="1:1025" ht="20.25" customHeight="1" x14ac:dyDescent="0.35">
      <c r="A48" s="11"/>
      <c r="B48" s="11"/>
      <c r="C48" s="11"/>
      <c r="D48" s="277"/>
      <c r="E48" s="11"/>
      <c r="F48" s="11"/>
      <c r="G48" s="11">
        <f>SUM(G3:G47)</f>
        <v>835</v>
      </c>
      <c r="H48" s="12" t="s">
        <v>226</v>
      </c>
      <c r="I48" s="12">
        <f>SUM(J48,K48)</f>
        <v>43</v>
      </c>
      <c r="J48" s="12">
        <f>COUNTA(J3:J47)</f>
        <v>28</v>
      </c>
      <c r="K48" s="12">
        <f>COUNTA(K3:K47)</f>
        <v>15</v>
      </c>
    </row>
    <row r="49" ht="12.75" customHeight="1" x14ac:dyDescent="0.25"/>
    <row r="50" ht="12.75" customHeight="1" x14ac:dyDescent="0.25"/>
    <row r="51" ht="12.75" customHeight="1" x14ac:dyDescent="0.25"/>
    <row r="52" ht="12.75" customHeight="1" x14ac:dyDescent="0.25"/>
    <row r="53" ht="12.75" customHeight="1" x14ac:dyDescent="0.25"/>
    <row r="54" ht="12.75" customHeight="1" x14ac:dyDescent="0.25"/>
    <row r="55" ht="12.75" customHeight="1" x14ac:dyDescent="0.25"/>
    <row r="56" ht="12.75" customHeight="1" x14ac:dyDescent="0.25"/>
    <row r="57" ht="12.75" customHeight="1" x14ac:dyDescent="0.25"/>
    <row r="58" ht="12.75" customHeight="1" x14ac:dyDescent="0.25"/>
    <row r="59" ht="12.75" customHeight="1" x14ac:dyDescent="0.25"/>
    <row r="60" ht="12.75" customHeight="1" x14ac:dyDescent="0.25"/>
    <row r="61" ht="12.75" customHeight="1" x14ac:dyDescent="0.25"/>
    <row r="62" ht="12.75" customHeight="1" x14ac:dyDescent="0.25"/>
    <row r="63" ht="12.75" customHeight="1" x14ac:dyDescent="0.25"/>
    <row r="64" ht="12.75" customHeight="1" x14ac:dyDescent="0.25"/>
    <row r="65" ht="12.75" customHeight="1" x14ac:dyDescent="0.25"/>
    <row r="66" ht="12.75" customHeight="1" x14ac:dyDescent="0.25"/>
    <row r="67" ht="12.75" customHeight="1" x14ac:dyDescent="0.25"/>
    <row r="68" ht="12.75" customHeight="1" x14ac:dyDescent="0.25"/>
    <row r="69" ht="12.75" customHeight="1" x14ac:dyDescent="0.25"/>
    <row r="70" ht="12.75" customHeight="1" x14ac:dyDescent="0.25"/>
    <row r="71" ht="12.75" customHeight="1" x14ac:dyDescent="0.25"/>
    <row r="72" ht="12.75" customHeight="1" x14ac:dyDescent="0.25"/>
    <row r="73" ht="12.75" customHeight="1" x14ac:dyDescent="0.25"/>
    <row r="74" ht="12.75" customHeight="1" x14ac:dyDescent="0.25"/>
    <row r="75" ht="12.75" customHeight="1" x14ac:dyDescent="0.25"/>
    <row r="76" ht="12.75" customHeight="1" x14ac:dyDescent="0.25"/>
    <row r="77" ht="12.75" customHeight="1" x14ac:dyDescent="0.25"/>
    <row r="78" ht="12.75" customHeight="1" x14ac:dyDescent="0.25"/>
    <row r="79" ht="12.75" customHeight="1" x14ac:dyDescent="0.25"/>
    <row r="80" ht="12.75" customHeight="1" x14ac:dyDescent="0.25"/>
    <row r="81" ht="12.75" customHeight="1" x14ac:dyDescent="0.25"/>
    <row r="82" ht="12.75" customHeight="1" x14ac:dyDescent="0.25"/>
    <row r="83" ht="12.75" customHeight="1" x14ac:dyDescent="0.25"/>
    <row r="84" ht="12.75" customHeight="1" x14ac:dyDescent="0.25"/>
    <row r="85" ht="12.75" customHeight="1" x14ac:dyDescent="0.25"/>
    <row r="86" ht="12.75" customHeight="1" x14ac:dyDescent="0.25"/>
    <row r="87" ht="12.75" customHeight="1" x14ac:dyDescent="0.25"/>
    <row r="88" ht="12.75" customHeight="1" x14ac:dyDescent="0.25"/>
    <row r="89" ht="12.75" customHeight="1" x14ac:dyDescent="0.25"/>
    <row r="90" ht="12.75" customHeight="1" x14ac:dyDescent="0.25"/>
    <row r="91" ht="12.75" customHeight="1" x14ac:dyDescent="0.25"/>
    <row r="92" ht="12.75" customHeight="1" x14ac:dyDescent="0.25"/>
    <row r="93" ht="12.75" customHeight="1" x14ac:dyDescent="0.25"/>
    <row r="94" ht="12.75" customHeight="1" x14ac:dyDescent="0.25"/>
    <row r="95" ht="12.75" customHeight="1" x14ac:dyDescent="0.25"/>
    <row r="96" ht="12.75" customHeight="1" x14ac:dyDescent="0.25"/>
    <row r="97" ht="12.75" customHeight="1" x14ac:dyDescent="0.25"/>
    <row r="98" ht="12.75" customHeight="1" x14ac:dyDescent="0.25"/>
    <row r="99" ht="12.75" customHeight="1" x14ac:dyDescent="0.25"/>
    <row r="100" ht="12.75" customHeight="1" x14ac:dyDescent="0.25"/>
    <row r="101" ht="12.75" customHeight="1" x14ac:dyDescent="0.25"/>
    <row r="102" ht="12.75" customHeight="1" x14ac:dyDescent="0.25"/>
    <row r="103" ht="12.75" customHeight="1" x14ac:dyDescent="0.25"/>
    <row r="104" ht="12.75" customHeight="1" x14ac:dyDescent="0.25"/>
    <row r="105" ht="12.75" customHeight="1" x14ac:dyDescent="0.25"/>
    <row r="106" ht="12.75" customHeight="1" x14ac:dyDescent="0.25"/>
    <row r="107" ht="12.75" customHeight="1" x14ac:dyDescent="0.25"/>
    <row r="108" ht="12.75" customHeight="1" x14ac:dyDescent="0.25"/>
    <row r="109" ht="12.75" customHeight="1" x14ac:dyDescent="0.25"/>
    <row r="110" ht="12.75" customHeight="1" x14ac:dyDescent="0.25"/>
    <row r="111" ht="12.75" customHeight="1" x14ac:dyDescent="0.25"/>
    <row r="112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  <row r="127" ht="12.75" customHeight="1" x14ac:dyDescent="0.25"/>
    <row r="128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  <row r="136" ht="12.75" customHeight="1" x14ac:dyDescent="0.25"/>
    <row r="137" ht="12.75" customHeight="1" x14ac:dyDescent="0.25"/>
    <row r="138" ht="12.75" customHeight="1" x14ac:dyDescent="0.25"/>
    <row r="139" ht="12.75" customHeight="1" x14ac:dyDescent="0.25"/>
    <row r="140" ht="12.75" customHeight="1" x14ac:dyDescent="0.25"/>
    <row r="141" ht="12.75" customHeight="1" x14ac:dyDescent="0.25"/>
    <row r="142" ht="12.75" customHeight="1" x14ac:dyDescent="0.25"/>
    <row r="143" ht="12.75" customHeight="1" x14ac:dyDescent="0.25"/>
    <row r="144" ht="12.75" customHeight="1" x14ac:dyDescent="0.25"/>
    <row r="145" ht="12.75" customHeight="1" x14ac:dyDescent="0.25"/>
    <row r="146" ht="12.75" customHeight="1" x14ac:dyDescent="0.25"/>
    <row r="147" ht="12.75" customHeight="1" x14ac:dyDescent="0.25"/>
    <row r="148" ht="12.75" customHeight="1" x14ac:dyDescent="0.25"/>
    <row r="149" ht="12.75" customHeight="1" x14ac:dyDescent="0.25"/>
    <row r="150" ht="12.75" customHeight="1" x14ac:dyDescent="0.25"/>
    <row r="151" ht="12.75" customHeight="1" x14ac:dyDescent="0.25"/>
    <row r="152" ht="12.75" customHeight="1" x14ac:dyDescent="0.25"/>
    <row r="153" ht="12.75" customHeight="1" x14ac:dyDescent="0.25"/>
    <row r="154" ht="12.75" customHeight="1" x14ac:dyDescent="0.25"/>
    <row r="155" ht="12.75" customHeight="1" x14ac:dyDescent="0.25"/>
    <row r="156" ht="12.75" customHeight="1" x14ac:dyDescent="0.25"/>
    <row r="157" ht="12.75" customHeight="1" x14ac:dyDescent="0.25"/>
    <row r="158" ht="12.75" customHeight="1" x14ac:dyDescent="0.25"/>
    <row r="159" ht="12.75" customHeight="1" x14ac:dyDescent="0.25"/>
    <row r="160" ht="12.75" customHeight="1" x14ac:dyDescent="0.25"/>
    <row r="161" ht="12.75" customHeight="1" x14ac:dyDescent="0.25"/>
    <row r="162" ht="12.75" customHeight="1" x14ac:dyDescent="0.25"/>
    <row r="163" ht="12.75" customHeight="1" x14ac:dyDescent="0.25"/>
    <row r="164" ht="12.75" customHeight="1" x14ac:dyDescent="0.25"/>
    <row r="165" ht="12.75" customHeight="1" x14ac:dyDescent="0.25"/>
    <row r="166" ht="12.75" customHeight="1" x14ac:dyDescent="0.25"/>
    <row r="167" ht="12.75" customHeight="1" x14ac:dyDescent="0.25"/>
    <row r="168" ht="12.75" customHeight="1" x14ac:dyDescent="0.25"/>
    <row r="169" ht="12.75" customHeight="1" x14ac:dyDescent="0.25"/>
    <row r="170" ht="12.75" customHeight="1" x14ac:dyDescent="0.25"/>
    <row r="171" ht="12.75" customHeight="1" x14ac:dyDescent="0.25"/>
    <row r="172" ht="12.75" customHeight="1" x14ac:dyDescent="0.25"/>
    <row r="173" ht="12.75" customHeight="1" x14ac:dyDescent="0.25"/>
    <row r="174" ht="12.75" customHeight="1" x14ac:dyDescent="0.25"/>
    <row r="175" ht="12.75" customHeight="1" x14ac:dyDescent="0.25"/>
    <row r="176" ht="12.75" customHeight="1" x14ac:dyDescent="0.25"/>
    <row r="177" ht="12.75" customHeight="1" x14ac:dyDescent="0.25"/>
    <row r="178" ht="12.75" customHeight="1" x14ac:dyDescent="0.25"/>
    <row r="179" ht="12.75" customHeight="1" x14ac:dyDescent="0.25"/>
    <row r="180" ht="12.75" customHeight="1" x14ac:dyDescent="0.25"/>
    <row r="181" ht="12.75" customHeight="1" x14ac:dyDescent="0.25"/>
    <row r="182" ht="12.75" customHeight="1" x14ac:dyDescent="0.25"/>
    <row r="183" ht="12.75" customHeight="1" x14ac:dyDescent="0.25"/>
    <row r="184" ht="12.75" customHeight="1" x14ac:dyDescent="0.25"/>
    <row r="185" ht="12.75" customHeight="1" x14ac:dyDescent="0.25"/>
    <row r="186" ht="12.75" customHeight="1" x14ac:dyDescent="0.25"/>
    <row r="187" ht="12.75" customHeight="1" x14ac:dyDescent="0.25"/>
    <row r="188" ht="12.75" customHeight="1" x14ac:dyDescent="0.25"/>
    <row r="189" ht="12.75" customHeight="1" x14ac:dyDescent="0.25"/>
    <row r="190" ht="12.75" customHeight="1" x14ac:dyDescent="0.25"/>
    <row r="191" ht="12.75" customHeight="1" x14ac:dyDescent="0.25"/>
    <row r="192" ht="12.75" customHeight="1" x14ac:dyDescent="0.25"/>
    <row r="193" ht="12.75" customHeight="1" x14ac:dyDescent="0.25"/>
    <row r="194" ht="12.75" customHeight="1" x14ac:dyDescent="0.25"/>
    <row r="195" ht="12.75" customHeight="1" x14ac:dyDescent="0.25"/>
    <row r="196" ht="12.75" customHeight="1" x14ac:dyDescent="0.25"/>
    <row r="197" ht="12.75" customHeight="1" x14ac:dyDescent="0.25"/>
    <row r="198" ht="12.75" customHeight="1" x14ac:dyDescent="0.25"/>
    <row r="199" ht="12.75" customHeight="1" x14ac:dyDescent="0.25"/>
    <row r="200" ht="12.75" customHeight="1" x14ac:dyDescent="0.25"/>
    <row r="201" ht="12.75" customHeight="1" x14ac:dyDescent="0.25"/>
    <row r="202" ht="12.75" customHeight="1" x14ac:dyDescent="0.25"/>
    <row r="203" ht="12.75" customHeight="1" x14ac:dyDescent="0.25"/>
    <row r="204" ht="12.75" customHeight="1" x14ac:dyDescent="0.25"/>
    <row r="205" ht="12.75" customHeight="1" x14ac:dyDescent="0.25"/>
    <row r="206" ht="12.75" customHeight="1" x14ac:dyDescent="0.25"/>
    <row r="207" ht="12.75" customHeight="1" x14ac:dyDescent="0.25"/>
    <row r="208" ht="12.75" customHeight="1" x14ac:dyDescent="0.25"/>
    <row r="209" ht="12.75" customHeight="1" x14ac:dyDescent="0.25"/>
    <row r="210" ht="12.75" customHeight="1" x14ac:dyDescent="0.25"/>
    <row r="211" ht="12.75" customHeight="1" x14ac:dyDescent="0.25"/>
    <row r="212" ht="12.75" customHeight="1" x14ac:dyDescent="0.25"/>
    <row r="213" ht="12.75" customHeight="1" x14ac:dyDescent="0.25"/>
    <row r="214" ht="12.75" customHeight="1" x14ac:dyDescent="0.25"/>
    <row r="215" ht="12.75" customHeight="1" x14ac:dyDescent="0.25"/>
    <row r="216" ht="12.75" customHeight="1" x14ac:dyDescent="0.25"/>
    <row r="217" ht="12.75" customHeight="1" x14ac:dyDescent="0.25"/>
    <row r="218" ht="12.75" customHeight="1" x14ac:dyDescent="0.25"/>
    <row r="219" ht="12.75" customHeight="1" x14ac:dyDescent="0.25"/>
    <row r="220" ht="12.75" customHeight="1" x14ac:dyDescent="0.25"/>
    <row r="221" ht="12.75" customHeight="1" x14ac:dyDescent="0.25"/>
    <row r="222" ht="12.75" customHeight="1" x14ac:dyDescent="0.25"/>
    <row r="223" ht="12.75" customHeight="1" x14ac:dyDescent="0.25"/>
    <row r="224" ht="12.75" customHeight="1" x14ac:dyDescent="0.25"/>
    <row r="225" ht="12.75" customHeight="1" x14ac:dyDescent="0.25"/>
    <row r="226" ht="12.75" customHeight="1" x14ac:dyDescent="0.25"/>
    <row r="227" ht="12.75" customHeight="1" x14ac:dyDescent="0.25"/>
    <row r="228" ht="12.75" customHeight="1" x14ac:dyDescent="0.25"/>
    <row r="229" ht="12.75" customHeight="1" x14ac:dyDescent="0.25"/>
    <row r="230" ht="12.75" customHeight="1" x14ac:dyDescent="0.25"/>
    <row r="231" ht="12.75" customHeight="1" x14ac:dyDescent="0.25"/>
    <row r="232" ht="12.75" customHeight="1" x14ac:dyDescent="0.25"/>
    <row r="233" ht="12.75" customHeight="1" x14ac:dyDescent="0.25"/>
    <row r="234" ht="12.75" customHeight="1" x14ac:dyDescent="0.25"/>
    <row r="235" ht="12.75" customHeight="1" x14ac:dyDescent="0.25"/>
    <row r="236" ht="12.75" customHeight="1" x14ac:dyDescent="0.25"/>
    <row r="237" ht="12.75" customHeight="1" x14ac:dyDescent="0.25"/>
    <row r="238" ht="12.75" customHeight="1" x14ac:dyDescent="0.25"/>
    <row r="239" ht="12.75" customHeight="1" x14ac:dyDescent="0.25"/>
    <row r="240" ht="12.75" customHeight="1" x14ac:dyDescent="0.25"/>
    <row r="241" ht="12.75" customHeight="1" x14ac:dyDescent="0.25"/>
    <row r="242" ht="12.75" customHeight="1" x14ac:dyDescent="0.25"/>
    <row r="243" ht="12.75" customHeight="1" x14ac:dyDescent="0.25"/>
    <row r="244" ht="12.75" customHeight="1" x14ac:dyDescent="0.25"/>
    <row r="245" ht="12.75" customHeight="1" x14ac:dyDescent="0.25"/>
    <row r="246" ht="12.75" customHeight="1" x14ac:dyDescent="0.25"/>
    <row r="247" ht="12.75" customHeight="1" x14ac:dyDescent="0.25"/>
    <row r="248" ht="12.75" customHeight="1" x14ac:dyDescent="0.25"/>
    <row r="249" ht="12.75" customHeight="1" x14ac:dyDescent="0.25"/>
    <row r="250" ht="12.75" customHeight="1" x14ac:dyDescent="0.25"/>
    <row r="251" ht="12.75" customHeight="1" x14ac:dyDescent="0.25"/>
    <row r="252" ht="12.75" customHeight="1" x14ac:dyDescent="0.25"/>
    <row r="253" ht="12.75" customHeight="1" x14ac:dyDescent="0.25"/>
    <row r="254" ht="12.75" customHeight="1" x14ac:dyDescent="0.25"/>
    <row r="255" ht="12.75" customHeight="1" x14ac:dyDescent="0.25"/>
    <row r="256" ht="12.75" customHeight="1" x14ac:dyDescent="0.25"/>
    <row r="257" ht="12.75" customHeight="1" x14ac:dyDescent="0.25"/>
    <row r="258" ht="12.75" customHeight="1" x14ac:dyDescent="0.25"/>
    <row r="259" ht="12.75" customHeight="1" x14ac:dyDescent="0.25"/>
    <row r="260" ht="12.75" customHeight="1" x14ac:dyDescent="0.25"/>
    <row r="261" ht="12.75" customHeight="1" x14ac:dyDescent="0.25"/>
    <row r="262" ht="12.75" customHeight="1" x14ac:dyDescent="0.25"/>
    <row r="263" ht="12.75" customHeight="1" x14ac:dyDescent="0.25"/>
    <row r="264" ht="12.75" customHeight="1" x14ac:dyDescent="0.25"/>
    <row r="265" ht="12.75" customHeight="1" x14ac:dyDescent="0.25"/>
    <row r="266" ht="12.75" customHeight="1" x14ac:dyDescent="0.25"/>
    <row r="267" ht="12.75" customHeight="1" x14ac:dyDescent="0.25"/>
    <row r="268" ht="12.75" customHeight="1" x14ac:dyDescent="0.25"/>
    <row r="269" ht="12.75" customHeight="1" x14ac:dyDescent="0.25"/>
    <row r="270" ht="12.75" customHeight="1" x14ac:dyDescent="0.25"/>
    <row r="271" ht="12.75" customHeight="1" x14ac:dyDescent="0.25"/>
    <row r="272" ht="12.75" customHeight="1" x14ac:dyDescent="0.25"/>
    <row r="273" ht="12.75" customHeight="1" x14ac:dyDescent="0.25"/>
    <row r="274" ht="12.75" customHeight="1" x14ac:dyDescent="0.25"/>
    <row r="275" ht="12.75" customHeight="1" x14ac:dyDescent="0.25"/>
    <row r="276" ht="12.75" customHeight="1" x14ac:dyDescent="0.25"/>
    <row r="277" ht="12.75" customHeight="1" x14ac:dyDescent="0.25"/>
    <row r="278" ht="12.75" customHeight="1" x14ac:dyDescent="0.25"/>
    <row r="279" ht="12.75" customHeight="1" x14ac:dyDescent="0.25"/>
    <row r="280" ht="12.75" customHeight="1" x14ac:dyDescent="0.25"/>
    <row r="281" ht="12.75" customHeight="1" x14ac:dyDescent="0.25"/>
    <row r="282" ht="12.75" customHeight="1" x14ac:dyDescent="0.25"/>
    <row r="283" ht="12.75" customHeight="1" x14ac:dyDescent="0.25"/>
    <row r="284" ht="12.75" customHeight="1" x14ac:dyDescent="0.25"/>
    <row r="285" ht="12.75" customHeight="1" x14ac:dyDescent="0.25"/>
    <row r="286" ht="12.75" customHeight="1" x14ac:dyDescent="0.25"/>
    <row r="287" ht="12.75" customHeight="1" x14ac:dyDescent="0.25"/>
    <row r="288" ht="12.75" customHeight="1" x14ac:dyDescent="0.25"/>
    <row r="289" ht="12.75" customHeight="1" x14ac:dyDescent="0.25"/>
    <row r="290" ht="12.75" customHeight="1" x14ac:dyDescent="0.25"/>
    <row r="291" ht="12.75" customHeight="1" x14ac:dyDescent="0.25"/>
    <row r="292" ht="12.75" customHeight="1" x14ac:dyDescent="0.25"/>
    <row r="293" ht="12.75" customHeight="1" x14ac:dyDescent="0.25"/>
    <row r="294" ht="12.75" customHeight="1" x14ac:dyDescent="0.25"/>
    <row r="295" ht="12.75" customHeight="1" x14ac:dyDescent="0.25"/>
    <row r="296" ht="12.75" customHeight="1" x14ac:dyDescent="0.25"/>
    <row r="297" ht="12.75" customHeight="1" x14ac:dyDescent="0.25"/>
    <row r="298" ht="12.75" customHeight="1" x14ac:dyDescent="0.25"/>
    <row r="299" ht="12.75" customHeight="1" x14ac:dyDescent="0.25"/>
    <row r="300" ht="12.75" customHeight="1" x14ac:dyDescent="0.25"/>
    <row r="301" ht="12.75" customHeight="1" x14ac:dyDescent="0.25"/>
    <row r="302" ht="12.75" customHeight="1" x14ac:dyDescent="0.25"/>
    <row r="303" ht="12.75" customHeight="1" x14ac:dyDescent="0.25"/>
    <row r="304" ht="12.75" customHeight="1" x14ac:dyDescent="0.25"/>
    <row r="305" ht="12.75" customHeight="1" x14ac:dyDescent="0.25"/>
    <row r="306" ht="12.75" customHeight="1" x14ac:dyDescent="0.25"/>
    <row r="307" ht="12.75" customHeight="1" x14ac:dyDescent="0.25"/>
    <row r="308" ht="12.75" customHeight="1" x14ac:dyDescent="0.25"/>
    <row r="309" ht="12.75" customHeight="1" x14ac:dyDescent="0.25"/>
    <row r="310" ht="12.75" customHeight="1" x14ac:dyDescent="0.25"/>
    <row r="311" ht="12.75" customHeight="1" x14ac:dyDescent="0.25"/>
    <row r="312" ht="12.75" customHeight="1" x14ac:dyDescent="0.25"/>
    <row r="313" ht="12.75" customHeight="1" x14ac:dyDescent="0.25"/>
    <row r="314" ht="12.75" customHeight="1" x14ac:dyDescent="0.25"/>
    <row r="315" ht="12.75" customHeight="1" x14ac:dyDescent="0.25"/>
    <row r="316" ht="12.75" customHeight="1" x14ac:dyDescent="0.25"/>
    <row r="317" ht="12.75" customHeight="1" x14ac:dyDescent="0.25"/>
    <row r="318" ht="12.75" customHeight="1" x14ac:dyDescent="0.25"/>
    <row r="319" ht="12.75" customHeight="1" x14ac:dyDescent="0.25"/>
    <row r="320" ht="12.75" customHeight="1" x14ac:dyDescent="0.25"/>
    <row r="321" ht="12.75" customHeight="1" x14ac:dyDescent="0.25"/>
    <row r="322" ht="12.75" customHeight="1" x14ac:dyDescent="0.25"/>
    <row r="323" ht="12.75" customHeight="1" x14ac:dyDescent="0.25"/>
    <row r="324" ht="12.75" customHeight="1" x14ac:dyDescent="0.25"/>
    <row r="325" ht="12.75" customHeight="1" x14ac:dyDescent="0.25"/>
    <row r="326" ht="12.75" customHeight="1" x14ac:dyDescent="0.25"/>
    <row r="327" ht="12.75" customHeight="1" x14ac:dyDescent="0.25"/>
    <row r="328" ht="12.75" customHeight="1" x14ac:dyDescent="0.25"/>
    <row r="329" ht="12.75" customHeight="1" x14ac:dyDescent="0.25"/>
    <row r="330" ht="12.75" customHeight="1" x14ac:dyDescent="0.25"/>
    <row r="331" ht="12.75" customHeight="1" x14ac:dyDescent="0.25"/>
    <row r="332" ht="12.75" customHeight="1" x14ac:dyDescent="0.25"/>
    <row r="333" ht="12.75" customHeight="1" x14ac:dyDescent="0.25"/>
    <row r="334" ht="12.75" customHeight="1" x14ac:dyDescent="0.25"/>
    <row r="335" ht="12.75" customHeight="1" x14ac:dyDescent="0.25"/>
    <row r="336" ht="12.75" customHeight="1" x14ac:dyDescent="0.25"/>
    <row r="337" ht="12.75" customHeight="1" x14ac:dyDescent="0.25"/>
    <row r="338" ht="12.75" customHeight="1" x14ac:dyDescent="0.25"/>
    <row r="339" ht="12.75" customHeight="1" x14ac:dyDescent="0.25"/>
    <row r="340" ht="12.75" customHeight="1" x14ac:dyDescent="0.25"/>
    <row r="341" ht="12.75" customHeight="1" x14ac:dyDescent="0.25"/>
    <row r="342" ht="12.75" customHeight="1" x14ac:dyDescent="0.25"/>
    <row r="343" ht="12.75" customHeight="1" x14ac:dyDescent="0.25"/>
    <row r="344" ht="12.75" customHeight="1" x14ac:dyDescent="0.25"/>
    <row r="345" ht="12.75" customHeight="1" x14ac:dyDescent="0.25"/>
    <row r="346" ht="12.75" customHeight="1" x14ac:dyDescent="0.25"/>
    <row r="347" ht="12.75" customHeight="1" x14ac:dyDescent="0.25"/>
    <row r="348" ht="12.75" customHeight="1" x14ac:dyDescent="0.25"/>
    <row r="349" ht="12.75" customHeight="1" x14ac:dyDescent="0.25"/>
    <row r="350" ht="12.75" customHeight="1" x14ac:dyDescent="0.25"/>
    <row r="351" ht="12.75" customHeight="1" x14ac:dyDescent="0.25"/>
    <row r="352" ht="12.75" customHeight="1" x14ac:dyDescent="0.25"/>
    <row r="353" ht="12.75" customHeight="1" x14ac:dyDescent="0.25"/>
    <row r="354" ht="12.75" customHeight="1" x14ac:dyDescent="0.25"/>
    <row r="355" ht="12.75" customHeight="1" x14ac:dyDescent="0.25"/>
    <row r="356" ht="12.75" customHeight="1" x14ac:dyDescent="0.25"/>
    <row r="357" ht="12.75" customHeight="1" x14ac:dyDescent="0.25"/>
    <row r="358" ht="12.75" customHeight="1" x14ac:dyDescent="0.25"/>
    <row r="359" ht="12.75" customHeight="1" x14ac:dyDescent="0.25"/>
    <row r="360" ht="12.75" customHeight="1" x14ac:dyDescent="0.25"/>
    <row r="361" ht="12.75" customHeight="1" x14ac:dyDescent="0.25"/>
    <row r="362" ht="12.75" customHeight="1" x14ac:dyDescent="0.25"/>
    <row r="363" ht="12.75" customHeight="1" x14ac:dyDescent="0.25"/>
    <row r="364" ht="12.75" customHeight="1" x14ac:dyDescent="0.25"/>
    <row r="365" ht="12.75" customHeight="1" x14ac:dyDescent="0.25"/>
    <row r="366" ht="12.75" customHeight="1" x14ac:dyDescent="0.25"/>
    <row r="367" ht="12.75" customHeight="1" x14ac:dyDescent="0.25"/>
    <row r="368" ht="12.75" customHeight="1" x14ac:dyDescent="0.25"/>
    <row r="369" ht="12.75" customHeight="1" x14ac:dyDescent="0.25"/>
    <row r="370" ht="12.75" customHeight="1" x14ac:dyDescent="0.25"/>
    <row r="371" ht="12.75" customHeight="1" x14ac:dyDescent="0.25"/>
    <row r="372" ht="12.75" customHeight="1" x14ac:dyDescent="0.25"/>
    <row r="373" ht="12.75" customHeight="1" x14ac:dyDescent="0.25"/>
    <row r="374" ht="12.75" customHeight="1" x14ac:dyDescent="0.25"/>
    <row r="375" ht="12.75" customHeight="1" x14ac:dyDescent="0.25"/>
    <row r="376" ht="12.75" customHeight="1" x14ac:dyDescent="0.25"/>
    <row r="377" ht="12.75" customHeight="1" x14ac:dyDescent="0.25"/>
    <row r="378" ht="12.75" customHeight="1" x14ac:dyDescent="0.25"/>
    <row r="379" ht="12.75" customHeight="1" x14ac:dyDescent="0.25"/>
    <row r="380" ht="12.75" customHeight="1" x14ac:dyDescent="0.25"/>
    <row r="381" ht="12.75" customHeight="1" x14ac:dyDescent="0.25"/>
    <row r="382" ht="12.75" customHeight="1" x14ac:dyDescent="0.25"/>
    <row r="383" ht="12.75" customHeight="1" x14ac:dyDescent="0.25"/>
    <row r="384" ht="12.75" customHeight="1" x14ac:dyDescent="0.25"/>
    <row r="385" ht="12.75" customHeight="1" x14ac:dyDescent="0.25"/>
    <row r="386" ht="12.75" customHeight="1" x14ac:dyDescent="0.25"/>
    <row r="387" ht="12.75" customHeight="1" x14ac:dyDescent="0.25"/>
    <row r="388" ht="12.75" customHeight="1" x14ac:dyDescent="0.25"/>
    <row r="389" ht="12.75" customHeight="1" x14ac:dyDescent="0.25"/>
    <row r="390" ht="12.75" customHeight="1" x14ac:dyDescent="0.25"/>
    <row r="391" ht="12.75" customHeight="1" x14ac:dyDescent="0.25"/>
    <row r="392" ht="12.75" customHeight="1" x14ac:dyDescent="0.25"/>
    <row r="393" ht="12.75" customHeight="1" x14ac:dyDescent="0.25"/>
    <row r="394" ht="12.75" customHeight="1" x14ac:dyDescent="0.25"/>
    <row r="395" ht="12.75" customHeight="1" x14ac:dyDescent="0.25"/>
    <row r="396" ht="12.75" customHeight="1" x14ac:dyDescent="0.25"/>
    <row r="397" ht="12.75" customHeight="1" x14ac:dyDescent="0.25"/>
    <row r="398" ht="12.75" customHeight="1" x14ac:dyDescent="0.25"/>
    <row r="399" ht="12.75" customHeight="1" x14ac:dyDescent="0.25"/>
    <row r="400" ht="12.75" customHeight="1" x14ac:dyDescent="0.25"/>
    <row r="401" ht="12.75" customHeight="1" x14ac:dyDescent="0.25"/>
    <row r="402" ht="12.75" customHeight="1" x14ac:dyDescent="0.25"/>
    <row r="403" ht="12.75" customHeight="1" x14ac:dyDescent="0.25"/>
    <row r="404" ht="12.75" customHeight="1" x14ac:dyDescent="0.25"/>
    <row r="405" ht="12.75" customHeight="1" x14ac:dyDescent="0.25"/>
    <row r="406" ht="12.75" customHeight="1" x14ac:dyDescent="0.25"/>
    <row r="407" ht="12.75" customHeight="1" x14ac:dyDescent="0.25"/>
    <row r="408" ht="12.75" customHeight="1" x14ac:dyDescent="0.25"/>
    <row r="409" ht="12.75" customHeight="1" x14ac:dyDescent="0.25"/>
    <row r="410" ht="12.75" customHeight="1" x14ac:dyDescent="0.25"/>
    <row r="411" ht="12.75" customHeight="1" x14ac:dyDescent="0.25"/>
    <row r="412" ht="12.75" customHeight="1" x14ac:dyDescent="0.25"/>
    <row r="413" ht="12.75" customHeight="1" x14ac:dyDescent="0.25"/>
    <row r="414" ht="12.75" customHeight="1" x14ac:dyDescent="0.25"/>
    <row r="415" ht="12.75" customHeight="1" x14ac:dyDescent="0.25"/>
    <row r="416" ht="12.75" customHeight="1" x14ac:dyDescent="0.25"/>
    <row r="417" ht="12.75" customHeight="1" x14ac:dyDescent="0.25"/>
    <row r="418" ht="12.75" customHeight="1" x14ac:dyDescent="0.25"/>
    <row r="419" ht="12.75" customHeight="1" x14ac:dyDescent="0.25"/>
    <row r="420" ht="12.75" customHeight="1" x14ac:dyDescent="0.25"/>
    <row r="421" ht="12.75" customHeight="1" x14ac:dyDescent="0.25"/>
    <row r="422" ht="12.75" customHeight="1" x14ac:dyDescent="0.25"/>
    <row r="423" ht="12.75" customHeight="1" x14ac:dyDescent="0.25"/>
    <row r="424" ht="12.75" customHeight="1" x14ac:dyDescent="0.25"/>
    <row r="425" ht="12.75" customHeight="1" x14ac:dyDescent="0.25"/>
    <row r="426" ht="12.75" customHeight="1" x14ac:dyDescent="0.25"/>
    <row r="427" ht="12.75" customHeight="1" x14ac:dyDescent="0.25"/>
    <row r="428" ht="12.75" customHeight="1" x14ac:dyDescent="0.25"/>
    <row r="429" ht="12.75" customHeight="1" x14ac:dyDescent="0.25"/>
    <row r="430" ht="12.75" customHeight="1" x14ac:dyDescent="0.25"/>
    <row r="431" ht="12.75" customHeight="1" x14ac:dyDescent="0.25"/>
    <row r="432" ht="12.75" customHeight="1" x14ac:dyDescent="0.25"/>
    <row r="433" ht="12.75" customHeight="1" x14ac:dyDescent="0.25"/>
    <row r="434" ht="12.75" customHeight="1" x14ac:dyDescent="0.25"/>
    <row r="435" ht="12.75" customHeight="1" x14ac:dyDescent="0.25"/>
    <row r="436" ht="12.75" customHeight="1" x14ac:dyDescent="0.25"/>
    <row r="437" ht="12.75" customHeight="1" x14ac:dyDescent="0.25"/>
    <row r="438" ht="12.75" customHeight="1" x14ac:dyDescent="0.25"/>
    <row r="439" ht="12.75" customHeight="1" x14ac:dyDescent="0.25"/>
    <row r="440" ht="12.75" customHeight="1" x14ac:dyDescent="0.25"/>
    <row r="441" ht="12.75" customHeight="1" x14ac:dyDescent="0.25"/>
    <row r="442" ht="12.75" customHeight="1" x14ac:dyDescent="0.25"/>
    <row r="443" ht="12.75" customHeight="1" x14ac:dyDescent="0.25"/>
    <row r="444" ht="12.75" customHeight="1" x14ac:dyDescent="0.25"/>
    <row r="445" ht="12.75" customHeight="1" x14ac:dyDescent="0.25"/>
    <row r="446" ht="12.75" customHeight="1" x14ac:dyDescent="0.25"/>
    <row r="447" ht="12.75" customHeight="1" x14ac:dyDescent="0.25"/>
    <row r="448" ht="12.75" customHeight="1" x14ac:dyDescent="0.25"/>
    <row r="449" ht="12.75" customHeight="1" x14ac:dyDescent="0.25"/>
    <row r="450" ht="12.75" customHeight="1" x14ac:dyDescent="0.25"/>
    <row r="451" ht="12.75" customHeight="1" x14ac:dyDescent="0.25"/>
    <row r="452" ht="12.75" customHeight="1" x14ac:dyDescent="0.25"/>
    <row r="453" ht="12.75" customHeight="1" x14ac:dyDescent="0.25"/>
    <row r="454" ht="12.75" customHeight="1" x14ac:dyDescent="0.25"/>
    <row r="455" ht="12.75" customHeight="1" x14ac:dyDescent="0.25"/>
    <row r="456" ht="12.75" customHeight="1" x14ac:dyDescent="0.25"/>
    <row r="457" ht="12.75" customHeight="1" x14ac:dyDescent="0.25"/>
    <row r="458" ht="12.75" customHeight="1" x14ac:dyDescent="0.25"/>
    <row r="459" ht="12.75" customHeight="1" x14ac:dyDescent="0.25"/>
    <row r="460" ht="12.75" customHeight="1" x14ac:dyDescent="0.25"/>
    <row r="461" ht="12.75" customHeight="1" x14ac:dyDescent="0.25"/>
    <row r="462" ht="12.75" customHeight="1" x14ac:dyDescent="0.25"/>
    <row r="463" ht="12.75" customHeight="1" x14ac:dyDescent="0.25"/>
    <row r="464" ht="12.75" customHeight="1" x14ac:dyDescent="0.25"/>
    <row r="465" ht="12.75" customHeight="1" x14ac:dyDescent="0.25"/>
    <row r="466" ht="12.75" customHeight="1" x14ac:dyDescent="0.25"/>
    <row r="467" ht="12.75" customHeight="1" x14ac:dyDescent="0.25"/>
    <row r="468" ht="12.75" customHeight="1" x14ac:dyDescent="0.25"/>
    <row r="469" ht="12.75" customHeight="1" x14ac:dyDescent="0.25"/>
    <row r="470" ht="12.75" customHeight="1" x14ac:dyDescent="0.25"/>
    <row r="471" ht="12.75" customHeight="1" x14ac:dyDescent="0.25"/>
    <row r="472" ht="12.75" customHeight="1" x14ac:dyDescent="0.25"/>
    <row r="473" ht="12.75" customHeight="1" x14ac:dyDescent="0.25"/>
    <row r="474" ht="12.75" customHeight="1" x14ac:dyDescent="0.25"/>
    <row r="475" ht="12.75" customHeight="1" x14ac:dyDescent="0.25"/>
    <row r="476" ht="12.75" customHeight="1" x14ac:dyDescent="0.25"/>
    <row r="477" ht="12.75" customHeight="1" x14ac:dyDescent="0.25"/>
    <row r="478" ht="12.75" customHeight="1" x14ac:dyDescent="0.25"/>
    <row r="479" ht="12.75" customHeight="1" x14ac:dyDescent="0.25"/>
    <row r="480" ht="12.75" customHeight="1" x14ac:dyDescent="0.25"/>
    <row r="481" ht="12.75" customHeight="1" x14ac:dyDescent="0.25"/>
    <row r="482" ht="12.75" customHeight="1" x14ac:dyDescent="0.25"/>
    <row r="483" ht="12.75" customHeight="1" x14ac:dyDescent="0.25"/>
    <row r="484" ht="12.75" customHeight="1" x14ac:dyDescent="0.25"/>
    <row r="485" ht="12.75" customHeight="1" x14ac:dyDescent="0.25"/>
    <row r="486" ht="12.75" customHeight="1" x14ac:dyDescent="0.25"/>
    <row r="487" ht="12.75" customHeight="1" x14ac:dyDescent="0.25"/>
    <row r="488" ht="12.75" customHeight="1" x14ac:dyDescent="0.25"/>
    <row r="489" ht="12.75" customHeight="1" x14ac:dyDescent="0.25"/>
    <row r="490" ht="12.75" customHeight="1" x14ac:dyDescent="0.25"/>
    <row r="491" ht="12.75" customHeight="1" x14ac:dyDescent="0.25"/>
    <row r="492" ht="12.75" customHeight="1" x14ac:dyDescent="0.25"/>
    <row r="493" ht="12.75" customHeight="1" x14ac:dyDescent="0.25"/>
    <row r="494" ht="12.75" customHeight="1" x14ac:dyDescent="0.25"/>
    <row r="495" ht="12.75" customHeight="1" x14ac:dyDescent="0.25"/>
    <row r="496" ht="12.75" customHeight="1" x14ac:dyDescent="0.25"/>
    <row r="497" ht="12.75" customHeight="1" x14ac:dyDescent="0.25"/>
    <row r="498" ht="12.75" customHeight="1" x14ac:dyDescent="0.25"/>
    <row r="499" ht="12.75" customHeight="1" x14ac:dyDescent="0.25"/>
    <row r="500" ht="12.75" customHeight="1" x14ac:dyDescent="0.25"/>
    <row r="501" ht="12.75" customHeight="1" x14ac:dyDescent="0.25"/>
    <row r="502" ht="12.75" customHeight="1" x14ac:dyDescent="0.25"/>
    <row r="503" ht="12.75" customHeight="1" x14ac:dyDescent="0.25"/>
    <row r="504" ht="12.75" customHeight="1" x14ac:dyDescent="0.25"/>
    <row r="505" ht="12.75" customHeight="1" x14ac:dyDescent="0.25"/>
    <row r="506" ht="12.75" customHeight="1" x14ac:dyDescent="0.25"/>
    <row r="507" ht="12.75" customHeight="1" x14ac:dyDescent="0.25"/>
    <row r="508" ht="12.75" customHeight="1" x14ac:dyDescent="0.25"/>
    <row r="509" ht="12.75" customHeight="1" x14ac:dyDescent="0.25"/>
    <row r="510" ht="12.75" customHeight="1" x14ac:dyDescent="0.25"/>
    <row r="511" ht="12.75" customHeight="1" x14ac:dyDescent="0.25"/>
    <row r="512" ht="12.75" customHeight="1" x14ac:dyDescent="0.25"/>
    <row r="513" ht="12.75" customHeight="1" x14ac:dyDescent="0.25"/>
    <row r="514" ht="12.75" customHeight="1" x14ac:dyDescent="0.25"/>
    <row r="515" ht="12.75" customHeight="1" x14ac:dyDescent="0.25"/>
    <row r="516" ht="12.75" customHeight="1" x14ac:dyDescent="0.25"/>
    <row r="517" ht="12.75" customHeight="1" x14ac:dyDescent="0.25"/>
    <row r="518" ht="12.75" customHeight="1" x14ac:dyDescent="0.25"/>
    <row r="519" ht="12.75" customHeight="1" x14ac:dyDescent="0.25"/>
    <row r="520" ht="12.75" customHeight="1" x14ac:dyDescent="0.25"/>
    <row r="521" ht="12.75" customHeight="1" x14ac:dyDescent="0.25"/>
    <row r="522" ht="12.75" customHeight="1" x14ac:dyDescent="0.25"/>
    <row r="523" ht="12.75" customHeight="1" x14ac:dyDescent="0.25"/>
    <row r="524" ht="12.75" customHeight="1" x14ac:dyDescent="0.25"/>
    <row r="525" ht="12.75" customHeight="1" x14ac:dyDescent="0.25"/>
    <row r="526" ht="12.75" customHeight="1" x14ac:dyDescent="0.25"/>
    <row r="527" ht="12.75" customHeight="1" x14ac:dyDescent="0.25"/>
    <row r="528" ht="12.75" customHeight="1" x14ac:dyDescent="0.25"/>
    <row r="529" ht="12.75" customHeight="1" x14ac:dyDescent="0.25"/>
    <row r="530" ht="12.75" customHeight="1" x14ac:dyDescent="0.25"/>
    <row r="531" ht="12.75" customHeight="1" x14ac:dyDescent="0.25"/>
    <row r="532" ht="12.75" customHeight="1" x14ac:dyDescent="0.25"/>
    <row r="533" ht="12.75" customHeight="1" x14ac:dyDescent="0.25"/>
    <row r="534" ht="12.75" customHeight="1" x14ac:dyDescent="0.25"/>
    <row r="535" ht="12.75" customHeight="1" x14ac:dyDescent="0.25"/>
    <row r="536" ht="12.75" customHeight="1" x14ac:dyDescent="0.25"/>
    <row r="537" ht="12.75" customHeight="1" x14ac:dyDescent="0.25"/>
    <row r="538" ht="12.75" customHeight="1" x14ac:dyDescent="0.25"/>
    <row r="539" ht="12.75" customHeight="1" x14ac:dyDescent="0.25"/>
    <row r="540" ht="12.75" customHeight="1" x14ac:dyDescent="0.25"/>
    <row r="541" ht="12.75" customHeight="1" x14ac:dyDescent="0.25"/>
    <row r="542" ht="12.75" customHeight="1" x14ac:dyDescent="0.25"/>
    <row r="543" ht="12.75" customHeight="1" x14ac:dyDescent="0.25"/>
    <row r="544" ht="12.75" customHeight="1" x14ac:dyDescent="0.25"/>
    <row r="545" ht="12.75" customHeight="1" x14ac:dyDescent="0.25"/>
    <row r="546" ht="12.75" customHeight="1" x14ac:dyDescent="0.25"/>
    <row r="547" ht="12.75" customHeight="1" x14ac:dyDescent="0.25"/>
    <row r="548" ht="12.75" customHeight="1" x14ac:dyDescent="0.25"/>
    <row r="549" ht="12.75" customHeight="1" x14ac:dyDescent="0.25"/>
    <row r="550" ht="12.75" customHeight="1" x14ac:dyDescent="0.25"/>
    <row r="551" ht="12.75" customHeight="1" x14ac:dyDescent="0.25"/>
    <row r="552" ht="12.75" customHeight="1" x14ac:dyDescent="0.25"/>
    <row r="553" ht="12.75" customHeight="1" x14ac:dyDescent="0.25"/>
    <row r="554" ht="12.75" customHeight="1" x14ac:dyDescent="0.25"/>
    <row r="555" ht="12.75" customHeight="1" x14ac:dyDescent="0.25"/>
    <row r="556" ht="12.75" customHeight="1" x14ac:dyDescent="0.25"/>
    <row r="557" ht="12.75" customHeight="1" x14ac:dyDescent="0.25"/>
    <row r="558" ht="12.75" customHeight="1" x14ac:dyDescent="0.25"/>
    <row r="559" ht="12.75" customHeight="1" x14ac:dyDescent="0.25"/>
    <row r="560" ht="12.75" customHeight="1" x14ac:dyDescent="0.25"/>
    <row r="561" ht="12.75" customHeight="1" x14ac:dyDescent="0.25"/>
    <row r="562" ht="12.75" customHeight="1" x14ac:dyDescent="0.25"/>
    <row r="563" ht="12.75" customHeight="1" x14ac:dyDescent="0.25"/>
    <row r="564" ht="12.75" customHeight="1" x14ac:dyDescent="0.25"/>
    <row r="565" ht="12.75" customHeight="1" x14ac:dyDescent="0.25"/>
    <row r="566" ht="12.75" customHeight="1" x14ac:dyDescent="0.25"/>
    <row r="567" ht="12.75" customHeight="1" x14ac:dyDescent="0.25"/>
    <row r="568" ht="12.75" customHeight="1" x14ac:dyDescent="0.25"/>
    <row r="569" ht="12.75" customHeight="1" x14ac:dyDescent="0.25"/>
    <row r="570" ht="12.75" customHeight="1" x14ac:dyDescent="0.25"/>
    <row r="571" ht="12.75" customHeight="1" x14ac:dyDescent="0.25"/>
    <row r="572" ht="12.75" customHeight="1" x14ac:dyDescent="0.25"/>
    <row r="573" ht="12.75" customHeight="1" x14ac:dyDescent="0.25"/>
    <row r="574" ht="12.75" customHeight="1" x14ac:dyDescent="0.25"/>
    <row r="575" ht="12.75" customHeight="1" x14ac:dyDescent="0.25"/>
    <row r="576" ht="12.75" customHeight="1" x14ac:dyDescent="0.25"/>
    <row r="577" ht="12.75" customHeight="1" x14ac:dyDescent="0.25"/>
    <row r="578" ht="12.75" customHeight="1" x14ac:dyDescent="0.25"/>
    <row r="579" ht="12.75" customHeight="1" x14ac:dyDescent="0.25"/>
    <row r="580" ht="12.75" customHeight="1" x14ac:dyDescent="0.25"/>
    <row r="581" ht="12.75" customHeight="1" x14ac:dyDescent="0.25"/>
    <row r="582" ht="12.75" customHeight="1" x14ac:dyDescent="0.25"/>
    <row r="583" ht="12.75" customHeight="1" x14ac:dyDescent="0.25"/>
    <row r="584" ht="12.75" customHeight="1" x14ac:dyDescent="0.25"/>
    <row r="585" ht="12.75" customHeight="1" x14ac:dyDescent="0.25"/>
    <row r="586" ht="12.75" customHeight="1" x14ac:dyDescent="0.25"/>
    <row r="587" ht="12.75" customHeight="1" x14ac:dyDescent="0.25"/>
    <row r="588" ht="12.75" customHeight="1" x14ac:dyDescent="0.25"/>
    <row r="589" ht="12.75" customHeight="1" x14ac:dyDescent="0.25"/>
    <row r="590" ht="12.75" customHeight="1" x14ac:dyDescent="0.25"/>
    <row r="591" ht="12.75" customHeight="1" x14ac:dyDescent="0.25"/>
    <row r="592" ht="12.75" customHeight="1" x14ac:dyDescent="0.25"/>
    <row r="593" ht="12.75" customHeight="1" x14ac:dyDescent="0.25"/>
    <row r="594" ht="12.75" customHeight="1" x14ac:dyDescent="0.25"/>
    <row r="595" ht="12.75" customHeight="1" x14ac:dyDescent="0.25"/>
    <row r="596" ht="12.75" customHeight="1" x14ac:dyDescent="0.25"/>
    <row r="597" ht="12.75" customHeight="1" x14ac:dyDescent="0.25"/>
    <row r="598" ht="12.75" customHeight="1" x14ac:dyDescent="0.25"/>
    <row r="599" ht="12.75" customHeight="1" x14ac:dyDescent="0.25"/>
    <row r="600" ht="12.75" customHeight="1" x14ac:dyDescent="0.25"/>
    <row r="601" ht="12.75" customHeight="1" x14ac:dyDescent="0.25"/>
    <row r="602" ht="12.75" customHeight="1" x14ac:dyDescent="0.25"/>
    <row r="603" ht="12.75" customHeight="1" x14ac:dyDescent="0.25"/>
    <row r="604" ht="12.75" customHeight="1" x14ac:dyDescent="0.25"/>
    <row r="605" ht="12.75" customHeight="1" x14ac:dyDescent="0.25"/>
    <row r="606" ht="12.75" customHeight="1" x14ac:dyDescent="0.25"/>
    <row r="607" ht="12.75" customHeight="1" x14ac:dyDescent="0.25"/>
    <row r="608" ht="12.75" customHeight="1" x14ac:dyDescent="0.25"/>
    <row r="609" ht="12.75" customHeight="1" x14ac:dyDescent="0.25"/>
    <row r="610" ht="12.75" customHeight="1" x14ac:dyDescent="0.25"/>
    <row r="611" ht="12.75" customHeight="1" x14ac:dyDescent="0.25"/>
    <row r="612" ht="12.75" customHeight="1" x14ac:dyDescent="0.25"/>
    <row r="613" ht="12.75" customHeight="1" x14ac:dyDescent="0.25"/>
    <row r="614" ht="12.75" customHeight="1" x14ac:dyDescent="0.25"/>
    <row r="615" ht="12.75" customHeight="1" x14ac:dyDescent="0.25"/>
    <row r="616" ht="12.75" customHeight="1" x14ac:dyDescent="0.25"/>
    <row r="617" ht="12.75" customHeight="1" x14ac:dyDescent="0.25"/>
    <row r="618" ht="12.75" customHeight="1" x14ac:dyDescent="0.25"/>
    <row r="619" ht="12.75" customHeight="1" x14ac:dyDescent="0.25"/>
    <row r="620" ht="12.75" customHeight="1" x14ac:dyDescent="0.25"/>
    <row r="621" ht="12.75" customHeight="1" x14ac:dyDescent="0.25"/>
    <row r="622" ht="12.75" customHeight="1" x14ac:dyDescent="0.25"/>
    <row r="623" ht="12.75" customHeight="1" x14ac:dyDescent="0.25"/>
    <row r="624" ht="12.75" customHeight="1" x14ac:dyDescent="0.25"/>
    <row r="625" ht="12.75" customHeight="1" x14ac:dyDescent="0.25"/>
    <row r="626" ht="12.75" customHeight="1" x14ac:dyDescent="0.25"/>
    <row r="627" ht="12.75" customHeight="1" x14ac:dyDescent="0.25"/>
    <row r="628" ht="12.75" customHeight="1" x14ac:dyDescent="0.25"/>
    <row r="629" ht="12.75" customHeight="1" x14ac:dyDescent="0.25"/>
    <row r="630" ht="12.75" customHeight="1" x14ac:dyDescent="0.25"/>
    <row r="631" ht="12.75" customHeight="1" x14ac:dyDescent="0.25"/>
    <row r="632" ht="12.75" customHeight="1" x14ac:dyDescent="0.25"/>
    <row r="633" ht="12.75" customHeight="1" x14ac:dyDescent="0.25"/>
    <row r="634" ht="12.75" customHeight="1" x14ac:dyDescent="0.25"/>
    <row r="635" ht="12.75" customHeight="1" x14ac:dyDescent="0.25"/>
    <row r="636" ht="12.75" customHeight="1" x14ac:dyDescent="0.25"/>
    <row r="637" ht="12.75" customHeight="1" x14ac:dyDescent="0.25"/>
    <row r="638" ht="12.75" customHeight="1" x14ac:dyDescent="0.25"/>
    <row r="639" ht="12.75" customHeight="1" x14ac:dyDescent="0.25"/>
    <row r="640" ht="12.75" customHeight="1" x14ac:dyDescent="0.25"/>
    <row r="641" ht="12.75" customHeight="1" x14ac:dyDescent="0.25"/>
    <row r="642" ht="12.75" customHeight="1" x14ac:dyDescent="0.25"/>
    <row r="643" ht="12.75" customHeight="1" x14ac:dyDescent="0.25"/>
    <row r="644" ht="12.75" customHeight="1" x14ac:dyDescent="0.25"/>
    <row r="645" ht="12.75" customHeight="1" x14ac:dyDescent="0.25"/>
    <row r="646" ht="12.75" customHeight="1" x14ac:dyDescent="0.25"/>
    <row r="647" ht="12.75" customHeight="1" x14ac:dyDescent="0.25"/>
    <row r="648" ht="12.75" customHeight="1" x14ac:dyDescent="0.25"/>
    <row r="649" ht="12.75" customHeight="1" x14ac:dyDescent="0.25"/>
    <row r="650" ht="12.75" customHeight="1" x14ac:dyDescent="0.25"/>
    <row r="651" ht="12.75" customHeight="1" x14ac:dyDescent="0.25"/>
    <row r="652" ht="12.75" customHeight="1" x14ac:dyDescent="0.25"/>
    <row r="653" ht="12.75" customHeight="1" x14ac:dyDescent="0.25"/>
    <row r="654" ht="12.75" customHeight="1" x14ac:dyDescent="0.25"/>
    <row r="655" ht="12.75" customHeight="1" x14ac:dyDescent="0.25"/>
    <row r="656" ht="12.75" customHeight="1" x14ac:dyDescent="0.25"/>
    <row r="657" ht="12.75" customHeight="1" x14ac:dyDescent="0.25"/>
    <row r="658" ht="12.75" customHeight="1" x14ac:dyDescent="0.25"/>
    <row r="659" ht="12.75" customHeight="1" x14ac:dyDescent="0.25"/>
    <row r="660" ht="12.75" customHeight="1" x14ac:dyDescent="0.25"/>
    <row r="661" ht="12.75" customHeight="1" x14ac:dyDescent="0.25"/>
    <row r="662" ht="12.75" customHeight="1" x14ac:dyDescent="0.25"/>
    <row r="663" ht="12.75" customHeight="1" x14ac:dyDescent="0.25"/>
    <row r="664" ht="12.75" customHeight="1" x14ac:dyDescent="0.25"/>
    <row r="665" ht="12.75" customHeight="1" x14ac:dyDescent="0.25"/>
    <row r="666" ht="12.75" customHeight="1" x14ac:dyDescent="0.25"/>
    <row r="667" ht="12.75" customHeight="1" x14ac:dyDescent="0.25"/>
    <row r="668" ht="12.75" customHeight="1" x14ac:dyDescent="0.25"/>
    <row r="669" ht="12.75" customHeight="1" x14ac:dyDescent="0.25"/>
    <row r="670" ht="12.75" customHeight="1" x14ac:dyDescent="0.25"/>
    <row r="671" ht="12.75" customHeight="1" x14ac:dyDescent="0.25"/>
    <row r="672" ht="12.75" customHeight="1" x14ac:dyDescent="0.25"/>
    <row r="673" ht="12.75" customHeight="1" x14ac:dyDescent="0.25"/>
    <row r="674" ht="12.75" customHeight="1" x14ac:dyDescent="0.25"/>
    <row r="675" ht="12.75" customHeight="1" x14ac:dyDescent="0.25"/>
    <row r="676" ht="12.75" customHeight="1" x14ac:dyDescent="0.25"/>
    <row r="677" ht="12.75" customHeight="1" x14ac:dyDescent="0.25"/>
    <row r="678" ht="12.75" customHeight="1" x14ac:dyDescent="0.25"/>
    <row r="679" ht="12.75" customHeight="1" x14ac:dyDescent="0.25"/>
    <row r="680" ht="12.75" customHeight="1" x14ac:dyDescent="0.25"/>
    <row r="681" ht="12.75" customHeight="1" x14ac:dyDescent="0.25"/>
    <row r="682" ht="12.75" customHeight="1" x14ac:dyDescent="0.25"/>
    <row r="683" ht="12.75" customHeight="1" x14ac:dyDescent="0.25"/>
    <row r="684" ht="12.75" customHeight="1" x14ac:dyDescent="0.25"/>
    <row r="685" ht="12.75" customHeight="1" x14ac:dyDescent="0.25"/>
    <row r="686" ht="12.75" customHeight="1" x14ac:dyDescent="0.25"/>
    <row r="687" ht="12.75" customHeight="1" x14ac:dyDescent="0.25"/>
    <row r="688" ht="12.75" customHeight="1" x14ac:dyDescent="0.25"/>
    <row r="689" ht="12.75" customHeight="1" x14ac:dyDescent="0.25"/>
    <row r="690" ht="12.75" customHeight="1" x14ac:dyDescent="0.25"/>
    <row r="691" ht="12.75" customHeight="1" x14ac:dyDescent="0.25"/>
    <row r="692" ht="12.75" customHeight="1" x14ac:dyDescent="0.25"/>
    <row r="693" ht="12.75" customHeight="1" x14ac:dyDescent="0.25"/>
    <row r="694" ht="12.75" customHeight="1" x14ac:dyDescent="0.25"/>
    <row r="695" ht="12.75" customHeight="1" x14ac:dyDescent="0.25"/>
    <row r="696" ht="12.75" customHeight="1" x14ac:dyDescent="0.25"/>
    <row r="697" ht="12.75" customHeight="1" x14ac:dyDescent="0.25"/>
    <row r="698" ht="12.75" customHeight="1" x14ac:dyDescent="0.25"/>
    <row r="699" ht="12.75" customHeight="1" x14ac:dyDescent="0.25"/>
    <row r="700" ht="12.75" customHeight="1" x14ac:dyDescent="0.25"/>
    <row r="701" ht="12.75" customHeight="1" x14ac:dyDescent="0.25"/>
    <row r="702" ht="12.75" customHeight="1" x14ac:dyDescent="0.25"/>
    <row r="703" ht="12.75" customHeight="1" x14ac:dyDescent="0.25"/>
    <row r="704" ht="12.75" customHeight="1" x14ac:dyDescent="0.25"/>
    <row r="705" ht="12.75" customHeight="1" x14ac:dyDescent="0.25"/>
    <row r="706" ht="12.75" customHeight="1" x14ac:dyDescent="0.25"/>
    <row r="707" ht="12.75" customHeight="1" x14ac:dyDescent="0.25"/>
    <row r="708" ht="12.75" customHeight="1" x14ac:dyDescent="0.25"/>
    <row r="709" ht="12.75" customHeight="1" x14ac:dyDescent="0.25"/>
    <row r="710" ht="12.75" customHeight="1" x14ac:dyDescent="0.25"/>
    <row r="711" ht="12.75" customHeight="1" x14ac:dyDescent="0.25"/>
    <row r="712" ht="12.75" customHeight="1" x14ac:dyDescent="0.25"/>
    <row r="713" ht="12.75" customHeight="1" x14ac:dyDescent="0.25"/>
    <row r="714" ht="12.75" customHeight="1" x14ac:dyDescent="0.25"/>
    <row r="715" ht="12.75" customHeight="1" x14ac:dyDescent="0.25"/>
    <row r="716" ht="12.75" customHeight="1" x14ac:dyDescent="0.25"/>
    <row r="717" ht="12.75" customHeight="1" x14ac:dyDescent="0.25"/>
    <row r="718" ht="12.75" customHeight="1" x14ac:dyDescent="0.25"/>
    <row r="719" ht="12.75" customHeight="1" x14ac:dyDescent="0.25"/>
    <row r="720" ht="12.75" customHeight="1" x14ac:dyDescent="0.25"/>
    <row r="721" ht="12.75" customHeight="1" x14ac:dyDescent="0.25"/>
    <row r="722" ht="12.75" customHeight="1" x14ac:dyDescent="0.25"/>
    <row r="723" ht="12.75" customHeight="1" x14ac:dyDescent="0.25"/>
    <row r="724" ht="12.75" customHeight="1" x14ac:dyDescent="0.25"/>
    <row r="725" ht="12.75" customHeight="1" x14ac:dyDescent="0.25"/>
    <row r="726" ht="12.75" customHeight="1" x14ac:dyDescent="0.25"/>
    <row r="727" ht="12.75" customHeight="1" x14ac:dyDescent="0.25"/>
    <row r="728" ht="12.75" customHeight="1" x14ac:dyDescent="0.25"/>
    <row r="729" ht="12.75" customHeight="1" x14ac:dyDescent="0.25"/>
    <row r="730" ht="12.75" customHeight="1" x14ac:dyDescent="0.25"/>
    <row r="731" ht="12.75" customHeight="1" x14ac:dyDescent="0.25"/>
    <row r="732" ht="12.75" customHeight="1" x14ac:dyDescent="0.25"/>
    <row r="733" ht="12.75" customHeight="1" x14ac:dyDescent="0.25"/>
    <row r="734" ht="12.75" customHeight="1" x14ac:dyDescent="0.25"/>
    <row r="735" ht="12.75" customHeight="1" x14ac:dyDescent="0.25"/>
    <row r="736" ht="12.75" customHeight="1" x14ac:dyDescent="0.25"/>
    <row r="737" ht="12.75" customHeight="1" x14ac:dyDescent="0.25"/>
    <row r="738" ht="12.75" customHeight="1" x14ac:dyDescent="0.25"/>
    <row r="739" ht="12.75" customHeight="1" x14ac:dyDescent="0.25"/>
    <row r="740" ht="12.75" customHeight="1" x14ac:dyDescent="0.25"/>
    <row r="741" ht="12.75" customHeight="1" x14ac:dyDescent="0.25"/>
    <row r="742" ht="12.75" customHeight="1" x14ac:dyDescent="0.25"/>
    <row r="743" ht="12.75" customHeight="1" x14ac:dyDescent="0.25"/>
    <row r="744" ht="12.75" customHeight="1" x14ac:dyDescent="0.25"/>
    <row r="745" ht="12.75" customHeight="1" x14ac:dyDescent="0.25"/>
    <row r="746" ht="12.75" customHeight="1" x14ac:dyDescent="0.25"/>
    <row r="747" ht="12.75" customHeight="1" x14ac:dyDescent="0.25"/>
    <row r="748" ht="12.75" customHeight="1" x14ac:dyDescent="0.25"/>
    <row r="749" ht="12.75" customHeight="1" x14ac:dyDescent="0.25"/>
    <row r="750" ht="12.75" customHeight="1" x14ac:dyDescent="0.25"/>
    <row r="751" ht="12.75" customHeight="1" x14ac:dyDescent="0.25"/>
    <row r="752" ht="12.75" customHeight="1" x14ac:dyDescent="0.25"/>
    <row r="753" ht="12.75" customHeight="1" x14ac:dyDescent="0.25"/>
    <row r="754" ht="12.75" customHeight="1" x14ac:dyDescent="0.25"/>
    <row r="755" ht="12.75" customHeight="1" x14ac:dyDescent="0.25"/>
    <row r="756" ht="12.75" customHeight="1" x14ac:dyDescent="0.25"/>
    <row r="757" ht="12.75" customHeight="1" x14ac:dyDescent="0.25"/>
    <row r="758" ht="12.75" customHeight="1" x14ac:dyDescent="0.25"/>
    <row r="759" ht="12.75" customHeight="1" x14ac:dyDescent="0.25"/>
    <row r="760" ht="12.75" customHeight="1" x14ac:dyDescent="0.25"/>
    <row r="761" ht="12.75" customHeight="1" x14ac:dyDescent="0.25"/>
    <row r="762" ht="12.75" customHeight="1" x14ac:dyDescent="0.25"/>
    <row r="763" ht="12.75" customHeight="1" x14ac:dyDescent="0.25"/>
    <row r="764" ht="12.75" customHeight="1" x14ac:dyDescent="0.25"/>
    <row r="765" ht="12.75" customHeight="1" x14ac:dyDescent="0.25"/>
    <row r="766" ht="12.75" customHeight="1" x14ac:dyDescent="0.25"/>
    <row r="767" ht="12.75" customHeight="1" x14ac:dyDescent="0.25"/>
    <row r="768" ht="12.75" customHeight="1" x14ac:dyDescent="0.25"/>
    <row r="769" ht="12.75" customHeight="1" x14ac:dyDescent="0.25"/>
    <row r="770" ht="12.75" customHeight="1" x14ac:dyDescent="0.25"/>
    <row r="771" ht="12.75" customHeight="1" x14ac:dyDescent="0.25"/>
    <row r="772" ht="12.75" customHeight="1" x14ac:dyDescent="0.25"/>
    <row r="773" ht="12.75" customHeight="1" x14ac:dyDescent="0.25"/>
    <row r="774" ht="12.75" customHeight="1" x14ac:dyDescent="0.25"/>
    <row r="775" ht="12.75" customHeight="1" x14ac:dyDescent="0.25"/>
    <row r="776" ht="12.75" customHeight="1" x14ac:dyDescent="0.25"/>
    <row r="777" ht="12.75" customHeight="1" x14ac:dyDescent="0.25"/>
    <row r="778" ht="12.75" customHeight="1" x14ac:dyDescent="0.25"/>
    <row r="779" ht="12.75" customHeight="1" x14ac:dyDescent="0.25"/>
    <row r="780" ht="12.75" customHeight="1" x14ac:dyDescent="0.25"/>
    <row r="781" ht="12.75" customHeight="1" x14ac:dyDescent="0.25"/>
    <row r="782" ht="12.75" customHeight="1" x14ac:dyDescent="0.25"/>
    <row r="783" ht="12.75" customHeight="1" x14ac:dyDescent="0.25"/>
    <row r="784" ht="12.75" customHeight="1" x14ac:dyDescent="0.25"/>
    <row r="785" ht="12.75" customHeight="1" x14ac:dyDescent="0.25"/>
    <row r="786" ht="12.75" customHeight="1" x14ac:dyDescent="0.25"/>
    <row r="787" ht="12.75" customHeight="1" x14ac:dyDescent="0.25"/>
    <row r="788" ht="12.75" customHeight="1" x14ac:dyDescent="0.25"/>
    <row r="789" ht="12.75" customHeight="1" x14ac:dyDescent="0.25"/>
    <row r="790" ht="12.75" customHeight="1" x14ac:dyDescent="0.25"/>
    <row r="791" ht="12.75" customHeight="1" x14ac:dyDescent="0.25"/>
    <row r="792" ht="12.75" customHeight="1" x14ac:dyDescent="0.25"/>
    <row r="793" ht="12.75" customHeight="1" x14ac:dyDescent="0.25"/>
    <row r="794" ht="12.75" customHeight="1" x14ac:dyDescent="0.25"/>
    <row r="795" ht="12.75" customHeight="1" x14ac:dyDescent="0.25"/>
    <row r="796" ht="12.75" customHeight="1" x14ac:dyDescent="0.25"/>
    <row r="797" ht="12.75" customHeight="1" x14ac:dyDescent="0.25"/>
    <row r="798" ht="12.75" customHeight="1" x14ac:dyDescent="0.25"/>
    <row r="799" ht="12.75" customHeight="1" x14ac:dyDescent="0.25"/>
    <row r="800" ht="12.75" customHeight="1" x14ac:dyDescent="0.25"/>
    <row r="801" ht="12.75" customHeight="1" x14ac:dyDescent="0.25"/>
    <row r="802" ht="12.75" customHeight="1" x14ac:dyDescent="0.25"/>
    <row r="803" ht="12.75" customHeight="1" x14ac:dyDescent="0.25"/>
    <row r="804" ht="12.75" customHeight="1" x14ac:dyDescent="0.25"/>
    <row r="805" ht="12.75" customHeight="1" x14ac:dyDescent="0.25"/>
    <row r="806" ht="12.75" customHeight="1" x14ac:dyDescent="0.25"/>
    <row r="807" ht="12.75" customHeight="1" x14ac:dyDescent="0.25"/>
    <row r="808" ht="12.75" customHeight="1" x14ac:dyDescent="0.25"/>
    <row r="809" ht="12.75" customHeight="1" x14ac:dyDescent="0.25"/>
    <row r="810" ht="12.75" customHeight="1" x14ac:dyDescent="0.25"/>
    <row r="811" ht="12.75" customHeight="1" x14ac:dyDescent="0.25"/>
    <row r="812" ht="12.75" customHeight="1" x14ac:dyDescent="0.25"/>
    <row r="813" ht="12.75" customHeight="1" x14ac:dyDescent="0.25"/>
    <row r="814" ht="12.75" customHeight="1" x14ac:dyDescent="0.25"/>
    <row r="815" ht="12.75" customHeight="1" x14ac:dyDescent="0.25"/>
    <row r="816" ht="12.75" customHeight="1" x14ac:dyDescent="0.25"/>
    <row r="817" ht="12.75" customHeight="1" x14ac:dyDescent="0.25"/>
    <row r="818" ht="12.75" customHeight="1" x14ac:dyDescent="0.25"/>
    <row r="819" ht="12.75" customHeight="1" x14ac:dyDescent="0.25"/>
    <row r="820" ht="12.75" customHeight="1" x14ac:dyDescent="0.25"/>
    <row r="821" ht="12.75" customHeight="1" x14ac:dyDescent="0.25"/>
    <row r="822" ht="12.75" customHeight="1" x14ac:dyDescent="0.25"/>
    <row r="823" ht="12.75" customHeight="1" x14ac:dyDescent="0.25"/>
    <row r="824" ht="12.75" customHeight="1" x14ac:dyDescent="0.25"/>
    <row r="825" ht="12.75" customHeight="1" x14ac:dyDescent="0.25"/>
    <row r="826" ht="12.75" customHeight="1" x14ac:dyDescent="0.25"/>
    <row r="827" ht="12.75" customHeight="1" x14ac:dyDescent="0.25"/>
    <row r="828" ht="12.75" customHeight="1" x14ac:dyDescent="0.25"/>
    <row r="829" ht="12.75" customHeight="1" x14ac:dyDescent="0.25"/>
    <row r="830" ht="12.75" customHeight="1" x14ac:dyDescent="0.25"/>
    <row r="831" ht="12.75" customHeight="1" x14ac:dyDescent="0.25"/>
    <row r="832" ht="12.75" customHeight="1" x14ac:dyDescent="0.25"/>
    <row r="833" ht="12.75" customHeight="1" x14ac:dyDescent="0.25"/>
    <row r="834" ht="12.75" customHeight="1" x14ac:dyDescent="0.25"/>
    <row r="835" ht="12.75" customHeight="1" x14ac:dyDescent="0.25"/>
    <row r="836" ht="12.75" customHeight="1" x14ac:dyDescent="0.25"/>
    <row r="837" ht="12.75" customHeight="1" x14ac:dyDescent="0.25"/>
    <row r="838" ht="12.75" customHeight="1" x14ac:dyDescent="0.25"/>
    <row r="839" ht="12.75" customHeight="1" x14ac:dyDescent="0.25"/>
    <row r="840" ht="12.75" customHeight="1" x14ac:dyDescent="0.25"/>
    <row r="841" ht="12.75" customHeight="1" x14ac:dyDescent="0.25"/>
    <row r="842" ht="12.75" customHeight="1" x14ac:dyDescent="0.25"/>
    <row r="843" ht="12.75" customHeight="1" x14ac:dyDescent="0.25"/>
    <row r="844" ht="12.75" customHeight="1" x14ac:dyDescent="0.25"/>
    <row r="845" ht="12.75" customHeight="1" x14ac:dyDescent="0.25"/>
    <row r="846" ht="12.75" customHeight="1" x14ac:dyDescent="0.25"/>
    <row r="847" ht="12.75" customHeight="1" x14ac:dyDescent="0.25"/>
    <row r="848" ht="12.75" customHeight="1" x14ac:dyDescent="0.25"/>
    <row r="849" ht="12.75" customHeight="1" x14ac:dyDescent="0.25"/>
    <row r="850" ht="12.75" customHeight="1" x14ac:dyDescent="0.25"/>
    <row r="851" ht="12.75" customHeight="1" x14ac:dyDescent="0.25"/>
    <row r="852" ht="12.75" customHeight="1" x14ac:dyDescent="0.25"/>
    <row r="853" ht="12.75" customHeight="1" x14ac:dyDescent="0.25"/>
    <row r="854" ht="12.75" customHeight="1" x14ac:dyDescent="0.25"/>
    <row r="855" ht="12.75" customHeight="1" x14ac:dyDescent="0.25"/>
    <row r="856" ht="12.75" customHeight="1" x14ac:dyDescent="0.25"/>
    <row r="857" ht="12.75" customHeight="1" x14ac:dyDescent="0.25"/>
    <row r="858" ht="12.75" customHeight="1" x14ac:dyDescent="0.25"/>
    <row r="859" ht="12.75" customHeight="1" x14ac:dyDescent="0.25"/>
    <row r="860" ht="12.75" customHeight="1" x14ac:dyDescent="0.25"/>
    <row r="861" ht="12.75" customHeight="1" x14ac:dyDescent="0.25"/>
    <row r="862" ht="12.75" customHeight="1" x14ac:dyDescent="0.25"/>
    <row r="863" ht="12.75" customHeight="1" x14ac:dyDescent="0.25"/>
    <row r="864" ht="12.75" customHeight="1" x14ac:dyDescent="0.25"/>
    <row r="865" ht="12.75" customHeight="1" x14ac:dyDescent="0.25"/>
    <row r="866" ht="12.75" customHeight="1" x14ac:dyDescent="0.25"/>
    <row r="867" ht="12.75" customHeight="1" x14ac:dyDescent="0.25"/>
    <row r="868" ht="12.75" customHeight="1" x14ac:dyDescent="0.25"/>
    <row r="869" ht="12.75" customHeight="1" x14ac:dyDescent="0.25"/>
    <row r="870" ht="12.75" customHeight="1" x14ac:dyDescent="0.25"/>
    <row r="871" ht="12.75" customHeight="1" x14ac:dyDescent="0.25"/>
    <row r="872" ht="12.75" customHeight="1" x14ac:dyDescent="0.25"/>
    <row r="873" ht="12.75" customHeight="1" x14ac:dyDescent="0.25"/>
    <row r="874" ht="12.75" customHeight="1" x14ac:dyDescent="0.25"/>
    <row r="875" ht="12.75" customHeight="1" x14ac:dyDescent="0.25"/>
    <row r="876" ht="12.75" customHeight="1" x14ac:dyDescent="0.25"/>
    <row r="877" ht="12.75" customHeight="1" x14ac:dyDescent="0.25"/>
    <row r="878" ht="12.75" customHeight="1" x14ac:dyDescent="0.25"/>
    <row r="879" ht="12.75" customHeight="1" x14ac:dyDescent="0.25"/>
    <row r="880" ht="12.75" customHeight="1" x14ac:dyDescent="0.25"/>
    <row r="881" ht="12.75" customHeight="1" x14ac:dyDescent="0.25"/>
    <row r="882" ht="12.75" customHeight="1" x14ac:dyDescent="0.25"/>
    <row r="883" ht="12.75" customHeight="1" x14ac:dyDescent="0.25"/>
    <row r="884" ht="12.75" customHeight="1" x14ac:dyDescent="0.25"/>
    <row r="885" ht="12.75" customHeight="1" x14ac:dyDescent="0.25"/>
    <row r="886" ht="12.75" customHeight="1" x14ac:dyDescent="0.25"/>
    <row r="887" ht="12.75" customHeight="1" x14ac:dyDescent="0.25"/>
    <row r="888" ht="12.75" customHeight="1" x14ac:dyDescent="0.25"/>
    <row r="889" ht="12.75" customHeight="1" x14ac:dyDescent="0.25"/>
    <row r="890" ht="12.75" customHeight="1" x14ac:dyDescent="0.25"/>
    <row r="891" ht="12.75" customHeight="1" x14ac:dyDescent="0.25"/>
    <row r="892" ht="12.75" customHeight="1" x14ac:dyDescent="0.25"/>
    <row r="893" ht="12.75" customHeight="1" x14ac:dyDescent="0.25"/>
    <row r="894" ht="12.75" customHeight="1" x14ac:dyDescent="0.25"/>
    <row r="895" ht="12.75" customHeight="1" x14ac:dyDescent="0.25"/>
    <row r="896" ht="12.75" customHeight="1" x14ac:dyDescent="0.25"/>
    <row r="897" ht="12.75" customHeight="1" x14ac:dyDescent="0.25"/>
    <row r="898" ht="12.75" customHeight="1" x14ac:dyDescent="0.25"/>
    <row r="899" ht="12.75" customHeight="1" x14ac:dyDescent="0.25"/>
    <row r="900" ht="12.75" customHeight="1" x14ac:dyDescent="0.25"/>
    <row r="901" ht="12.75" customHeight="1" x14ac:dyDescent="0.25"/>
    <row r="902" ht="12.75" customHeight="1" x14ac:dyDescent="0.25"/>
    <row r="903" ht="12.75" customHeight="1" x14ac:dyDescent="0.25"/>
    <row r="904" ht="12.75" customHeight="1" x14ac:dyDescent="0.25"/>
    <row r="905" ht="12.75" customHeight="1" x14ac:dyDescent="0.25"/>
    <row r="906" ht="12.75" customHeight="1" x14ac:dyDescent="0.25"/>
    <row r="907" ht="12.75" customHeight="1" x14ac:dyDescent="0.25"/>
    <row r="908" ht="12.75" customHeight="1" x14ac:dyDescent="0.25"/>
    <row r="909" ht="12.75" customHeight="1" x14ac:dyDescent="0.25"/>
    <row r="910" ht="12.75" customHeight="1" x14ac:dyDescent="0.25"/>
    <row r="911" ht="12.75" customHeight="1" x14ac:dyDescent="0.25"/>
    <row r="912" ht="12.75" customHeight="1" x14ac:dyDescent="0.25"/>
    <row r="913" ht="12.75" customHeight="1" x14ac:dyDescent="0.25"/>
    <row r="914" ht="12.75" customHeight="1" x14ac:dyDescent="0.25"/>
    <row r="915" ht="12.75" customHeight="1" x14ac:dyDescent="0.25"/>
    <row r="916" ht="12.75" customHeight="1" x14ac:dyDescent="0.25"/>
    <row r="917" ht="12.75" customHeight="1" x14ac:dyDescent="0.25"/>
    <row r="918" ht="12.75" customHeight="1" x14ac:dyDescent="0.25"/>
    <row r="919" ht="12.75" customHeight="1" x14ac:dyDescent="0.25"/>
    <row r="920" ht="12.75" customHeight="1" x14ac:dyDescent="0.25"/>
    <row r="921" ht="12.75" customHeight="1" x14ac:dyDescent="0.25"/>
    <row r="922" ht="12.75" customHeight="1" x14ac:dyDescent="0.25"/>
    <row r="923" ht="12.75" customHeight="1" x14ac:dyDescent="0.25"/>
    <row r="924" ht="12.75" customHeight="1" x14ac:dyDescent="0.25"/>
    <row r="925" ht="12.75" customHeight="1" x14ac:dyDescent="0.25"/>
    <row r="926" ht="12.75" customHeight="1" x14ac:dyDescent="0.25"/>
    <row r="927" ht="12.75" customHeight="1" x14ac:dyDescent="0.25"/>
    <row r="928" ht="12.75" customHeight="1" x14ac:dyDescent="0.25"/>
    <row r="929" ht="12.75" customHeight="1" x14ac:dyDescent="0.25"/>
    <row r="930" ht="12.75" customHeight="1" x14ac:dyDescent="0.25"/>
    <row r="931" ht="12.75" customHeight="1" x14ac:dyDescent="0.25"/>
    <row r="932" ht="12.75" customHeight="1" x14ac:dyDescent="0.25"/>
    <row r="933" ht="12.75" customHeight="1" x14ac:dyDescent="0.25"/>
    <row r="934" ht="12.75" customHeight="1" x14ac:dyDescent="0.25"/>
    <row r="935" ht="12.75" customHeight="1" x14ac:dyDescent="0.25"/>
    <row r="936" ht="12.75" customHeight="1" x14ac:dyDescent="0.25"/>
    <row r="937" ht="12.75" customHeight="1" x14ac:dyDescent="0.25"/>
    <row r="938" ht="12.75" customHeight="1" x14ac:dyDescent="0.25"/>
    <row r="939" ht="12.75" customHeight="1" x14ac:dyDescent="0.25"/>
    <row r="940" ht="12.75" customHeight="1" x14ac:dyDescent="0.25"/>
    <row r="941" ht="12.75" customHeight="1" x14ac:dyDescent="0.25"/>
    <row r="942" ht="12.75" customHeight="1" x14ac:dyDescent="0.25"/>
    <row r="943" ht="12.75" customHeight="1" x14ac:dyDescent="0.25"/>
    <row r="944" ht="12.75" customHeight="1" x14ac:dyDescent="0.25"/>
    <row r="945" ht="12.75" customHeight="1" x14ac:dyDescent="0.25"/>
    <row r="946" ht="12.75" customHeight="1" x14ac:dyDescent="0.25"/>
    <row r="947" ht="12.75" customHeight="1" x14ac:dyDescent="0.25"/>
    <row r="948" ht="12.75" customHeight="1" x14ac:dyDescent="0.25"/>
    <row r="949" ht="12.75" customHeight="1" x14ac:dyDescent="0.25"/>
    <row r="950" ht="12.75" customHeight="1" x14ac:dyDescent="0.25"/>
    <row r="951" ht="12.75" customHeight="1" x14ac:dyDescent="0.25"/>
    <row r="952" ht="12.75" customHeight="1" x14ac:dyDescent="0.25"/>
    <row r="953" ht="12.75" customHeight="1" x14ac:dyDescent="0.25"/>
    <row r="954" ht="12.75" customHeight="1" x14ac:dyDescent="0.25"/>
    <row r="955" ht="12.75" customHeight="1" x14ac:dyDescent="0.25"/>
    <row r="956" ht="12.75" customHeight="1" x14ac:dyDescent="0.25"/>
    <row r="957" ht="12.75" customHeight="1" x14ac:dyDescent="0.25"/>
    <row r="958" ht="12.75" customHeight="1" x14ac:dyDescent="0.25"/>
    <row r="959" ht="12.75" customHeight="1" x14ac:dyDescent="0.25"/>
    <row r="960" ht="12.75" customHeight="1" x14ac:dyDescent="0.25"/>
    <row r="961" ht="12.75" customHeight="1" x14ac:dyDescent="0.25"/>
    <row r="962" ht="12.75" customHeight="1" x14ac:dyDescent="0.25"/>
    <row r="963" ht="12.75" customHeight="1" x14ac:dyDescent="0.25"/>
    <row r="964" ht="12.75" customHeight="1" x14ac:dyDescent="0.25"/>
    <row r="965" ht="12.75" customHeight="1" x14ac:dyDescent="0.25"/>
    <row r="966" ht="12.75" customHeight="1" x14ac:dyDescent="0.25"/>
  </sheetData>
  <sortState ref="A2:K72">
    <sortCondition ref="D2:D72"/>
  </sortState>
  <hyperlinks>
    <hyperlink ref="I9" r:id="rId1"/>
    <hyperlink ref="I10" r:id="rId2"/>
    <hyperlink ref="I14" r:id="rId3"/>
    <hyperlink ref="I23" r:id="rId4"/>
    <hyperlink ref="I18" r:id="rId5"/>
  </hyperlinks>
  <pageMargins left="0.7" right="0.7" top="0.75" bottom="0.75" header="0.51180555555555496" footer="0.51180555555555496"/>
  <pageSetup paperSize="9" firstPageNumber="0" orientation="portrait" horizontalDpi="300" verticalDpi="300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3"/>
  <sheetViews>
    <sheetView topLeftCell="A34" zoomScale="110" zoomScaleNormal="110" workbookViewId="0">
      <selection activeCell="E7" sqref="E7"/>
    </sheetView>
  </sheetViews>
  <sheetFormatPr baseColWidth="10" defaultColWidth="9.1796875" defaultRowHeight="12.5" x14ac:dyDescent="0.25"/>
  <cols>
    <col min="1" max="1" width="25.453125" style="13"/>
    <col min="2" max="2" width="18.1796875" style="13"/>
    <col min="3" max="3" width="11.26953125" style="13"/>
    <col min="4" max="4" width="12.26953125" style="13"/>
    <col min="5" max="5" width="11.1796875" style="13"/>
    <col min="6" max="6" width="10" style="14"/>
    <col min="7" max="7" width="9.54296875" style="15"/>
    <col min="8" max="8" width="7.54296875"/>
    <col min="9" max="9" width="3.54296875"/>
    <col min="10" max="10" width="3.453125"/>
    <col min="11" max="11" width="3.54296875"/>
    <col min="12" max="12" width="3.26953125"/>
    <col min="13" max="13" width="3.453125"/>
    <col min="14" max="14" width="5"/>
    <col min="15" max="15" width="8.453125" style="13"/>
    <col min="16" max="16" width="10.1796875" style="13"/>
    <col min="17" max="17" width="39.453125"/>
    <col min="18" max="18" width="21.54296875"/>
    <col min="19" max="19" width="26.7265625"/>
    <col min="20" max="1025" width="10.26953125"/>
  </cols>
  <sheetData>
    <row r="1" spans="1:18" ht="76.5" customHeight="1" x14ac:dyDescent="0.4">
      <c r="A1" s="16"/>
      <c r="B1" s="14"/>
      <c r="C1" s="14"/>
      <c r="D1" s="14"/>
      <c r="E1" s="14"/>
      <c r="F1"/>
      <c r="G1" s="611"/>
      <c r="H1" s="611"/>
      <c r="I1" s="395"/>
      <c r="J1" s="612" t="s">
        <v>228</v>
      </c>
      <c r="K1" s="612"/>
      <c r="L1" s="18"/>
      <c r="M1" s="613" t="s">
        <v>228</v>
      </c>
      <c r="N1" s="613"/>
      <c r="O1" s="14"/>
      <c r="P1" s="14"/>
    </row>
    <row r="2" spans="1:18" x14ac:dyDescent="0.25">
      <c r="A2"/>
      <c r="B2"/>
      <c r="C2"/>
      <c r="D2"/>
      <c r="E2"/>
      <c r="F2"/>
      <c r="G2" s="337"/>
      <c r="H2" s="259"/>
      <c r="I2" s="396"/>
      <c r="J2" s="496"/>
      <c r="K2" s="422"/>
      <c r="L2" s="259"/>
      <c r="M2" s="456"/>
      <c r="N2" s="259"/>
      <c r="O2"/>
      <c r="P2"/>
    </row>
    <row r="3" spans="1:18" s="34" customFormat="1" ht="124.5" customHeight="1" thickBot="1" x14ac:dyDescent="0.35">
      <c r="A3" s="25" t="s">
        <v>2</v>
      </c>
      <c r="B3" s="25" t="s">
        <v>229</v>
      </c>
      <c r="C3" s="25" t="s">
        <v>230</v>
      </c>
      <c r="D3" s="25" t="s">
        <v>231</v>
      </c>
      <c r="E3" s="26" t="s">
        <v>232</v>
      </c>
      <c r="F3" s="25" t="s">
        <v>233</v>
      </c>
      <c r="G3" s="344" t="s">
        <v>234</v>
      </c>
      <c r="H3" s="377" t="s">
        <v>235</v>
      </c>
      <c r="I3" s="397" t="s">
        <v>236</v>
      </c>
      <c r="J3" s="497" t="s">
        <v>237</v>
      </c>
      <c r="K3" s="423" t="s">
        <v>238</v>
      </c>
      <c r="L3" s="338" t="s">
        <v>239</v>
      </c>
      <c r="M3" s="457" t="s">
        <v>240</v>
      </c>
      <c r="N3" s="338" t="s">
        <v>241</v>
      </c>
      <c r="O3" s="32" t="s">
        <v>242</v>
      </c>
      <c r="P3" s="32" t="s">
        <v>243</v>
      </c>
      <c r="Q3" s="33"/>
    </row>
    <row r="4" spans="1:18" s="48" customFormat="1" ht="40" customHeight="1" thickBot="1" x14ac:dyDescent="0.35">
      <c r="A4" s="35" t="s">
        <v>341</v>
      </c>
      <c r="B4" s="36" t="s">
        <v>340</v>
      </c>
      <c r="C4" s="36" t="s">
        <v>201</v>
      </c>
      <c r="D4" s="36"/>
      <c r="E4" s="37"/>
      <c r="F4" s="541">
        <v>23</v>
      </c>
      <c r="G4" s="345" t="s">
        <v>19</v>
      </c>
      <c r="H4" s="482"/>
      <c r="I4" s="400"/>
      <c r="J4" s="499" t="s">
        <v>32</v>
      </c>
      <c r="K4" s="427"/>
      <c r="L4" s="271"/>
      <c r="M4" s="521" t="s">
        <v>19</v>
      </c>
      <c r="N4" s="271"/>
      <c r="O4" s="36"/>
      <c r="P4" s="46"/>
      <c r="Q4" s="47" t="s">
        <v>342</v>
      </c>
      <c r="R4" s="47"/>
    </row>
    <row r="5" spans="1:18" ht="40" customHeight="1" thickBot="1" x14ac:dyDescent="0.35">
      <c r="A5" s="35" t="s">
        <v>341</v>
      </c>
      <c r="B5" s="36" t="s">
        <v>343</v>
      </c>
      <c r="C5" s="36" t="s">
        <v>20</v>
      </c>
      <c r="D5" s="36"/>
      <c r="E5" s="37"/>
      <c r="F5" s="541">
        <v>28</v>
      </c>
      <c r="G5" s="345"/>
      <c r="H5" s="482"/>
      <c r="I5" s="400"/>
      <c r="J5" s="499" t="s">
        <v>32</v>
      </c>
      <c r="K5" s="427"/>
      <c r="L5" s="271"/>
      <c r="M5" s="521" t="s">
        <v>19</v>
      </c>
      <c r="N5" s="271"/>
      <c r="O5" s="36"/>
      <c r="P5" s="46"/>
      <c r="Q5" s="47"/>
      <c r="R5" s="47"/>
    </row>
    <row r="6" spans="1:18" ht="40" customHeight="1" thickBot="1" x14ac:dyDescent="0.35">
      <c r="A6" s="35" t="s">
        <v>341</v>
      </c>
      <c r="B6" s="36" t="s">
        <v>344</v>
      </c>
      <c r="C6" s="36" t="s">
        <v>97</v>
      </c>
      <c r="D6" s="36"/>
      <c r="E6" s="37"/>
      <c r="F6" s="541">
        <v>25</v>
      </c>
      <c r="G6" s="345" t="s">
        <v>19</v>
      </c>
      <c r="H6" s="482"/>
      <c r="I6" s="400"/>
      <c r="J6" s="499" t="s">
        <v>19</v>
      </c>
      <c r="K6" s="427"/>
      <c r="L6" s="271"/>
      <c r="M6" s="465" t="s">
        <v>19</v>
      </c>
      <c r="N6" s="271"/>
      <c r="O6" s="36"/>
      <c r="P6" s="46"/>
      <c r="Q6" s="47" t="s">
        <v>345</v>
      </c>
      <c r="R6" s="47"/>
    </row>
    <row r="7" spans="1:18" ht="40" customHeight="1" thickBot="1" x14ac:dyDescent="0.35">
      <c r="A7" s="35" t="s">
        <v>341</v>
      </c>
      <c r="B7" s="36" t="s">
        <v>390</v>
      </c>
      <c r="C7" s="36" t="s">
        <v>64</v>
      </c>
      <c r="D7" s="36"/>
      <c r="E7" s="37"/>
      <c r="F7" s="541">
        <v>24</v>
      </c>
      <c r="G7" s="345" t="s">
        <v>32</v>
      </c>
      <c r="H7" s="482"/>
      <c r="I7" s="400"/>
      <c r="J7" s="499"/>
      <c r="K7" s="427"/>
      <c r="L7" s="271"/>
      <c r="M7" s="465" t="s">
        <v>32</v>
      </c>
      <c r="N7" s="271"/>
      <c r="O7" s="36"/>
      <c r="P7" s="46"/>
      <c r="Q7" s="47" t="s">
        <v>391</v>
      </c>
      <c r="R7" s="47"/>
    </row>
    <row r="8" spans="1:18" s="48" customFormat="1" ht="40" customHeight="1" thickBot="1" x14ac:dyDescent="0.35">
      <c r="A8" s="35" t="s">
        <v>341</v>
      </c>
      <c r="B8" s="36" t="s">
        <v>342</v>
      </c>
      <c r="C8" s="36" t="s">
        <v>44</v>
      </c>
      <c r="D8" s="36"/>
      <c r="E8" s="37"/>
      <c r="F8" s="541">
        <v>26</v>
      </c>
      <c r="G8" s="345" t="s">
        <v>19</v>
      </c>
      <c r="H8" s="482"/>
      <c r="I8" s="400"/>
      <c r="J8" s="499" t="s">
        <v>19</v>
      </c>
      <c r="K8" s="427"/>
      <c r="L8" s="271"/>
      <c r="M8" s="521" t="s">
        <v>19</v>
      </c>
      <c r="N8" s="271"/>
      <c r="O8" s="36"/>
      <c r="P8" s="46"/>
      <c r="Q8" s="47"/>
      <c r="R8" s="47"/>
    </row>
    <row r="9" spans="1:18" ht="40" customHeight="1" thickBot="1" x14ac:dyDescent="0.35">
      <c r="A9" s="50" t="s">
        <v>13</v>
      </c>
      <c r="B9" s="36" t="s">
        <v>346</v>
      </c>
      <c r="C9" s="36" t="s">
        <v>20</v>
      </c>
      <c r="D9" s="36"/>
      <c r="E9" s="37"/>
      <c r="F9" s="541">
        <v>26</v>
      </c>
      <c r="G9" s="345" t="s">
        <v>19</v>
      </c>
      <c r="H9" s="482"/>
      <c r="I9" s="400"/>
      <c r="J9" s="499"/>
      <c r="K9" s="427" t="s">
        <v>19</v>
      </c>
      <c r="L9" s="271"/>
      <c r="M9" s="521" t="s">
        <v>19</v>
      </c>
      <c r="N9" s="271"/>
      <c r="O9" s="36"/>
      <c r="P9" s="46"/>
      <c r="Q9" s="47"/>
      <c r="R9" s="47"/>
    </row>
    <row r="10" spans="1:18" ht="40" customHeight="1" thickBot="1" x14ac:dyDescent="0.35">
      <c r="A10" s="50" t="s">
        <v>13</v>
      </c>
      <c r="B10" s="36" t="s">
        <v>347</v>
      </c>
      <c r="C10" s="36" t="s">
        <v>20</v>
      </c>
      <c r="D10" s="36"/>
      <c r="E10" s="37"/>
      <c r="F10" s="26">
        <v>26</v>
      </c>
      <c r="G10" s="446"/>
      <c r="H10" s="483"/>
      <c r="I10" s="401"/>
      <c r="J10" s="503" t="s">
        <v>19</v>
      </c>
      <c r="K10" s="514"/>
      <c r="L10" s="271"/>
      <c r="M10" s="522" t="s">
        <v>19</v>
      </c>
      <c r="N10" s="271"/>
      <c r="O10" s="38"/>
      <c r="P10" s="46"/>
      <c r="Q10" s="47"/>
      <c r="R10" s="47"/>
    </row>
    <row r="11" spans="1:18" ht="40" customHeight="1" thickBot="1" x14ac:dyDescent="0.35">
      <c r="A11" s="35" t="s">
        <v>348</v>
      </c>
      <c r="B11" s="36" t="s">
        <v>349</v>
      </c>
      <c r="C11" s="36" t="s">
        <v>350</v>
      </c>
      <c r="D11" s="36"/>
      <c r="E11" s="37"/>
      <c r="F11" s="26">
        <v>27</v>
      </c>
      <c r="G11" s="345"/>
      <c r="H11" s="484"/>
      <c r="I11" s="399"/>
      <c r="J11" s="499"/>
      <c r="K11" s="427" t="s">
        <v>19</v>
      </c>
      <c r="L11" s="308"/>
      <c r="M11" s="459" t="s">
        <v>19</v>
      </c>
      <c r="N11" s="271"/>
      <c r="O11" s="38"/>
      <c r="P11" s="46"/>
      <c r="Q11" s="47"/>
      <c r="R11" s="47"/>
    </row>
    <row r="12" spans="1:18" ht="40" customHeight="1" thickBot="1" x14ac:dyDescent="0.35">
      <c r="A12" s="35" t="s">
        <v>348</v>
      </c>
      <c r="B12" s="36" t="s">
        <v>351</v>
      </c>
      <c r="C12" s="36" t="s">
        <v>352</v>
      </c>
      <c r="D12" s="36"/>
      <c r="E12" s="37"/>
      <c r="F12" s="26">
        <v>27</v>
      </c>
      <c r="G12" s="345"/>
      <c r="H12" s="484"/>
      <c r="I12" s="398"/>
      <c r="J12" s="499"/>
      <c r="K12" s="515" t="s">
        <v>19</v>
      </c>
      <c r="L12" s="271"/>
      <c r="M12" s="523" t="s">
        <v>19</v>
      </c>
      <c r="N12" s="271"/>
      <c r="O12" s="38"/>
      <c r="P12" s="46"/>
      <c r="Q12" s="47"/>
      <c r="R12" s="47"/>
    </row>
    <row r="13" spans="1:18" ht="40" customHeight="1" thickBot="1" x14ac:dyDescent="0.35">
      <c r="A13" s="35" t="s">
        <v>348</v>
      </c>
      <c r="B13" s="36" t="s">
        <v>353</v>
      </c>
      <c r="C13" s="36" t="s">
        <v>111</v>
      </c>
      <c r="D13" s="36"/>
      <c r="E13" s="37"/>
      <c r="F13" s="26">
        <v>27</v>
      </c>
      <c r="G13" s="345"/>
      <c r="H13" s="484"/>
      <c r="I13" s="399"/>
      <c r="J13" s="499"/>
      <c r="K13" s="427" t="s">
        <v>19</v>
      </c>
      <c r="L13" s="308"/>
      <c r="M13" s="459" t="s">
        <v>19</v>
      </c>
      <c r="N13" s="271"/>
      <c r="O13" s="38"/>
      <c r="P13" s="46"/>
      <c r="Q13" s="47"/>
      <c r="R13" s="47"/>
    </row>
    <row r="14" spans="1:18" ht="40" customHeight="1" thickBot="1" x14ac:dyDescent="0.35">
      <c r="A14" s="35" t="s">
        <v>348</v>
      </c>
      <c r="B14" s="36" t="s">
        <v>354</v>
      </c>
      <c r="C14" s="36" t="s">
        <v>249</v>
      </c>
      <c r="D14" s="36"/>
      <c r="E14" s="37"/>
      <c r="F14" s="541">
        <v>27</v>
      </c>
      <c r="G14" s="445"/>
      <c r="H14" s="482"/>
      <c r="I14" s="399"/>
      <c r="J14" s="498"/>
      <c r="K14" s="427" t="s">
        <v>19</v>
      </c>
      <c r="L14" s="271"/>
      <c r="M14" s="465" t="s">
        <v>19</v>
      </c>
      <c r="N14" s="271"/>
      <c r="O14" s="66"/>
      <c r="P14" s="67"/>
      <c r="Q14" s="47"/>
      <c r="R14" s="47"/>
    </row>
    <row r="15" spans="1:18" ht="40" customHeight="1" thickBot="1" x14ac:dyDescent="0.35">
      <c r="A15" s="35" t="s">
        <v>348</v>
      </c>
      <c r="B15" s="36" t="s">
        <v>355</v>
      </c>
      <c r="C15" s="36" t="s">
        <v>133</v>
      </c>
      <c r="D15" s="36"/>
      <c r="E15" s="37"/>
      <c r="F15" s="541">
        <v>27</v>
      </c>
      <c r="G15" s="345"/>
      <c r="H15" s="482"/>
      <c r="I15" s="400"/>
      <c r="J15" s="499"/>
      <c r="K15" s="427" t="s">
        <v>19</v>
      </c>
      <c r="L15" s="271"/>
      <c r="M15" s="521" t="s">
        <v>19</v>
      </c>
      <c r="N15" s="271"/>
      <c r="O15" s="36"/>
      <c r="P15" s="46"/>
      <c r="Q15" s="47"/>
      <c r="R15" s="47"/>
    </row>
    <row r="16" spans="1:18" ht="40" customHeight="1" thickBot="1" x14ac:dyDescent="0.35">
      <c r="A16" s="35" t="s">
        <v>356</v>
      </c>
      <c r="B16" s="36" t="s">
        <v>357</v>
      </c>
      <c r="C16" s="36" t="s">
        <v>97</v>
      </c>
      <c r="D16" s="36"/>
      <c r="E16" s="37"/>
      <c r="F16" s="541">
        <v>25</v>
      </c>
      <c r="G16" s="345"/>
      <c r="H16" s="482" t="s">
        <v>19</v>
      </c>
      <c r="I16" s="400"/>
      <c r="J16" s="499" t="s">
        <v>19</v>
      </c>
      <c r="K16" s="427" t="s">
        <v>19</v>
      </c>
      <c r="L16" s="271"/>
      <c r="M16" s="521"/>
      <c r="N16" s="271"/>
      <c r="O16" s="36"/>
      <c r="P16" s="46"/>
      <c r="Q16" s="47" t="s">
        <v>361</v>
      </c>
      <c r="R16" s="47"/>
    </row>
    <row r="17" spans="1:18" s="48" customFormat="1" ht="40" customHeight="1" thickBot="1" x14ac:dyDescent="0.35">
      <c r="A17" s="35" t="s">
        <v>356</v>
      </c>
      <c r="B17" s="36" t="s">
        <v>358</v>
      </c>
      <c r="C17" s="36" t="s">
        <v>75</v>
      </c>
      <c r="D17" s="36"/>
      <c r="E17" s="37"/>
      <c r="F17" s="541">
        <v>20</v>
      </c>
      <c r="G17" s="345"/>
      <c r="H17" s="482" t="s">
        <v>19</v>
      </c>
      <c r="I17" s="400"/>
      <c r="J17" s="499" t="s">
        <v>19</v>
      </c>
      <c r="K17" s="427" t="s">
        <v>19</v>
      </c>
      <c r="L17" s="271"/>
      <c r="M17" s="521"/>
      <c r="N17" s="271"/>
      <c r="O17" s="36"/>
      <c r="P17" s="46"/>
      <c r="Q17" s="47"/>
      <c r="R17" s="47"/>
    </row>
    <row r="18" spans="1:18" ht="40" customHeight="1" thickBot="1" x14ac:dyDescent="0.35">
      <c r="A18" s="35" t="s">
        <v>356</v>
      </c>
      <c r="B18" s="36" t="s">
        <v>359</v>
      </c>
      <c r="C18" s="36" t="s">
        <v>97</v>
      </c>
      <c r="D18" s="36"/>
      <c r="E18" s="37"/>
      <c r="F18" s="541">
        <v>25</v>
      </c>
      <c r="G18" s="345"/>
      <c r="H18" s="482" t="s">
        <v>19</v>
      </c>
      <c r="I18" s="400"/>
      <c r="J18" s="499" t="s">
        <v>19</v>
      </c>
      <c r="K18" s="427" t="s">
        <v>19</v>
      </c>
      <c r="L18" s="271"/>
      <c r="M18" s="521"/>
      <c r="N18" s="271"/>
      <c r="O18" s="36"/>
      <c r="P18" s="46"/>
      <c r="Q18" s="47"/>
      <c r="R18" s="47"/>
    </row>
    <row r="19" spans="1:18" ht="40" customHeight="1" thickBot="1" x14ac:dyDescent="0.35">
      <c r="A19" s="35" t="s">
        <v>356</v>
      </c>
      <c r="B19" s="36" t="s">
        <v>360</v>
      </c>
      <c r="C19" s="36" t="s">
        <v>97</v>
      </c>
      <c r="D19" s="36"/>
      <c r="E19" s="37"/>
      <c r="F19" s="26">
        <v>20</v>
      </c>
      <c r="G19" s="345"/>
      <c r="H19" s="484" t="s">
        <v>19</v>
      </c>
      <c r="I19" s="399"/>
      <c r="J19" s="499" t="s">
        <v>19</v>
      </c>
      <c r="K19" s="427" t="s">
        <v>19</v>
      </c>
      <c r="L19" s="309"/>
      <c r="M19" s="459"/>
      <c r="N19" s="271"/>
      <c r="O19" s="38"/>
      <c r="P19" s="46"/>
      <c r="Q19" s="47"/>
      <c r="R19" s="47"/>
    </row>
    <row r="20" spans="1:18" ht="40" customHeight="1" thickBot="1" x14ac:dyDescent="0.4">
      <c r="A20" s="35" t="s">
        <v>362</v>
      </c>
      <c r="B20" s="69" t="s">
        <v>363</v>
      </c>
      <c r="C20" s="36" t="s">
        <v>44</v>
      </c>
      <c r="D20" s="36"/>
      <c r="E20" s="37"/>
      <c r="F20" s="26">
        <v>25</v>
      </c>
      <c r="G20" s="345" t="s">
        <v>19</v>
      </c>
      <c r="H20" s="484"/>
      <c r="I20" s="400"/>
      <c r="J20" s="499"/>
      <c r="K20" s="427" t="s">
        <v>19</v>
      </c>
      <c r="L20" s="308"/>
      <c r="M20" s="459"/>
      <c r="N20" s="271"/>
      <c r="O20" s="38"/>
      <c r="P20" s="46"/>
      <c r="Q20" s="70" t="s">
        <v>372</v>
      </c>
      <c r="R20" s="47"/>
    </row>
    <row r="21" spans="1:18" ht="40" customHeight="1" thickBot="1" x14ac:dyDescent="0.35">
      <c r="A21" s="35" t="s">
        <v>362</v>
      </c>
      <c r="B21" s="36" t="s">
        <v>364</v>
      </c>
      <c r="C21" s="36" t="s">
        <v>97</v>
      </c>
      <c r="D21" s="36"/>
      <c r="E21" s="37"/>
      <c r="F21" s="26">
        <v>24</v>
      </c>
      <c r="G21" s="345"/>
      <c r="H21" s="484"/>
      <c r="I21" s="400"/>
      <c r="J21" s="499" t="s">
        <v>19</v>
      </c>
      <c r="K21" s="427" t="s">
        <v>19</v>
      </c>
      <c r="L21" s="308"/>
      <c r="M21" s="459"/>
      <c r="N21" s="271"/>
      <c r="O21" s="38"/>
      <c r="P21" s="46"/>
      <c r="Q21" s="47" t="s">
        <v>365</v>
      </c>
      <c r="R21" s="47"/>
    </row>
    <row r="22" spans="1:18" ht="40" customHeight="1" thickBot="1" x14ac:dyDescent="0.35">
      <c r="A22" s="35" t="s">
        <v>362</v>
      </c>
      <c r="B22" s="36" t="s">
        <v>366</v>
      </c>
      <c r="C22" s="36" t="s">
        <v>20</v>
      </c>
      <c r="D22" s="36"/>
      <c r="E22" s="37"/>
      <c r="F22" s="26">
        <v>21</v>
      </c>
      <c r="G22" s="345" t="s">
        <v>19</v>
      </c>
      <c r="H22" s="484"/>
      <c r="I22" s="398"/>
      <c r="J22" s="500" t="s">
        <v>19</v>
      </c>
      <c r="K22" s="427" t="s">
        <v>19</v>
      </c>
      <c r="L22" s="271"/>
      <c r="M22" s="459"/>
      <c r="N22" s="308"/>
      <c r="O22" s="36"/>
      <c r="P22" s="73"/>
      <c r="Q22" s="74" t="s">
        <v>367</v>
      </c>
      <c r="R22" s="74"/>
    </row>
    <row r="23" spans="1:18" ht="40" customHeight="1" thickBot="1" x14ac:dyDescent="0.35">
      <c r="A23" s="35" t="s">
        <v>362</v>
      </c>
      <c r="B23" s="36" t="s">
        <v>368</v>
      </c>
      <c r="C23" s="36" t="s">
        <v>59</v>
      </c>
      <c r="D23" s="36"/>
      <c r="E23" s="37"/>
      <c r="F23" s="26">
        <v>12</v>
      </c>
      <c r="G23" s="345" t="s">
        <v>19</v>
      </c>
      <c r="H23" s="485"/>
      <c r="I23" s="399"/>
      <c r="J23" s="499" t="s">
        <v>19</v>
      </c>
      <c r="K23" s="427"/>
      <c r="L23" s="309"/>
      <c r="M23" s="459"/>
      <c r="N23" s="271"/>
      <c r="O23" s="38"/>
      <c r="P23" s="46"/>
      <c r="Q23" s="47" t="s">
        <v>369</v>
      </c>
      <c r="R23" s="47"/>
    </row>
    <row r="24" spans="1:18" ht="40" customHeight="1" thickBot="1" x14ac:dyDescent="0.35">
      <c r="A24" s="35" t="s">
        <v>362</v>
      </c>
      <c r="B24" s="36" t="s">
        <v>370</v>
      </c>
      <c r="C24" s="36" t="s">
        <v>16</v>
      </c>
      <c r="D24" s="36"/>
      <c r="E24" s="37"/>
      <c r="F24" s="541">
        <v>19</v>
      </c>
      <c r="G24" s="345"/>
      <c r="H24" s="485" t="s">
        <v>19</v>
      </c>
      <c r="I24" s="399"/>
      <c r="J24" s="499"/>
      <c r="K24" s="427" t="s">
        <v>19</v>
      </c>
      <c r="L24" s="271"/>
      <c r="M24" s="465" t="s">
        <v>19</v>
      </c>
      <c r="N24" s="271"/>
      <c r="O24" s="36"/>
      <c r="P24" s="46"/>
      <c r="Q24" s="47"/>
      <c r="R24" s="47"/>
    </row>
    <row r="25" spans="1:18" ht="40" customHeight="1" thickBot="1" x14ac:dyDescent="0.35">
      <c r="A25" s="35" t="s">
        <v>362</v>
      </c>
      <c r="B25" s="36" t="s">
        <v>371</v>
      </c>
      <c r="C25" s="36" t="s">
        <v>101</v>
      </c>
      <c r="D25" s="36"/>
      <c r="E25" s="37"/>
      <c r="F25" s="541">
        <v>23</v>
      </c>
      <c r="G25" s="345"/>
      <c r="H25" s="482" t="s">
        <v>19</v>
      </c>
      <c r="I25" s="399"/>
      <c r="J25" s="499"/>
      <c r="K25" s="427" t="s">
        <v>19</v>
      </c>
      <c r="L25" s="271"/>
      <c r="M25" s="465" t="s">
        <v>19</v>
      </c>
      <c r="N25" s="271"/>
      <c r="O25" s="36"/>
      <c r="P25" s="46"/>
      <c r="Q25" s="47"/>
      <c r="R25" s="47"/>
    </row>
    <row r="26" spans="1:18" ht="40" customHeight="1" thickBot="1" x14ac:dyDescent="0.35">
      <c r="A26" s="35" t="s">
        <v>373</v>
      </c>
      <c r="B26" s="36" t="s">
        <v>374</v>
      </c>
      <c r="C26" s="36" t="s">
        <v>81</v>
      </c>
      <c r="D26" s="36"/>
      <c r="E26" s="36"/>
      <c r="F26" s="26">
        <v>27</v>
      </c>
      <c r="G26" s="447"/>
      <c r="H26" s="484"/>
      <c r="I26" s="400"/>
      <c r="J26" s="499"/>
      <c r="K26" s="425"/>
      <c r="L26" s="271"/>
      <c r="M26" s="459" t="s">
        <v>19</v>
      </c>
      <c r="N26" s="271"/>
      <c r="O26" s="38"/>
      <c r="P26" s="46"/>
      <c r="Q26" s="47"/>
      <c r="R26" s="47"/>
    </row>
    <row r="27" spans="1:18" ht="40" customHeight="1" thickBot="1" x14ac:dyDescent="0.35">
      <c r="A27" s="35" t="s">
        <v>373</v>
      </c>
      <c r="B27" s="36" t="s">
        <v>375</v>
      </c>
      <c r="C27" s="36" t="s">
        <v>81</v>
      </c>
      <c r="D27" s="36"/>
      <c r="E27" s="37"/>
      <c r="F27" s="26">
        <v>27</v>
      </c>
      <c r="G27" s="345"/>
      <c r="H27" s="484"/>
      <c r="I27" s="398"/>
      <c r="J27" s="501"/>
      <c r="K27" s="427"/>
      <c r="L27" s="271"/>
      <c r="M27" s="459" t="s">
        <v>19</v>
      </c>
      <c r="N27" s="271"/>
      <c r="O27" s="36"/>
      <c r="P27" s="73"/>
      <c r="Q27" s="70"/>
      <c r="R27" s="74"/>
    </row>
    <row r="28" spans="1:18" ht="40" customHeight="1" thickBot="1" x14ac:dyDescent="0.35">
      <c r="A28" s="35" t="s">
        <v>373</v>
      </c>
      <c r="B28" s="36" t="s">
        <v>376</v>
      </c>
      <c r="C28" s="36" t="s">
        <v>81</v>
      </c>
      <c r="D28" s="36"/>
      <c r="E28" s="36"/>
      <c r="F28" s="26">
        <v>27</v>
      </c>
      <c r="G28" s="345"/>
      <c r="H28" s="482"/>
      <c r="I28" s="400"/>
      <c r="J28" s="499"/>
      <c r="K28" s="424"/>
      <c r="L28" s="271"/>
      <c r="M28" s="459" t="s">
        <v>19</v>
      </c>
      <c r="N28" s="308"/>
      <c r="O28" s="38"/>
      <c r="P28" s="46"/>
      <c r="Q28" s="70"/>
      <c r="R28" s="47"/>
    </row>
    <row r="29" spans="1:18" ht="40" customHeight="1" thickBot="1" x14ac:dyDescent="0.35">
      <c r="A29" s="35" t="s">
        <v>373</v>
      </c>
      <c r="B29" s="36" t="s">
        <v>251</v>
      </c>
      <c r="C29" s="36" t="s">
        <v>81</v>
      </c>
      <c r="D29" s="36"/>
      <c r="E29" s="37"/>
      <c r="F29" s="26">
        <v>27</v>
      </c>
      <c r="G29" s="345"/>
      <c r="H29" s="484"/>
      <c r="I29" s="400"/>
      <c r="J29" s="499"/>
      <c r="K29" s="427"/>
      <c r="L29" s="308"/>
      <c r="M29" s="459" t="s">
        <v>19</v>
      </c>
      <c r="N29" s="271"/>
      <c r="O29" s="38"/>
      <c r="P29" s="46"/>
      <c r="Q29" s="47"/>
      <c r="R29" s="47"/>
    </row>
    <row r="30" spans="1:18" ht="40" customHeight="1" thickBot="1" x14ac:dyDescent="0.35">
      <c r="A30" s="35" t="s">
        <v>377</v>
      </c>
      <c r="B30" s="36" t="s">
        <v>378</v>
      </c>
      <c r="C30" s="36" t="s">
        <v>20</v>
      </c>
      <c r="D30" s="36"/>
      <c r="E30" s="36"/>
      <c r="F30" s="26">
        <v>24</v>
      </c>
      <c r="G30" s="345"/>
      <c r="H30" s="484"/>
      <c r="I30" s="400"/>
      <c r="J30" s="499"/>
      <c r="K30" s="424"/>
      <c r="L30" s="271"/>
      <c r="M30" s="521" t="s">
        <v>19</v>
      </c>
      <c r="N30" s="271"/>
      <c r="O30" s="38"/>
      <c r="P30" s="46"/>
      <c r="Q30" s="47"/>
      <c r="R30" s="47"/>
    </row>
    <row r="31" spans="1:18" ht="40" customHeight="1" thickBot="1" x14ac:dyDescent="0.35">
      <c r="A31" s="35" t="s">
        <v>377</v>
      </c>
      <c r="B31" s="36" t="s">
        <v>394</v>
      </c>
      <c r="C31" s="36" t="s">
        <v>101</v>
      </c>
      <c r="D31" s="36"/>
      <c r="E31" s="36"/>
      <c r="F31" s="26">
        <v>24</v>
      </c>
      <c r="G31" s="345"/>
      <c r="H31" s="484"/>
      <c r="I31" s="400"/>
      <c r="J31" s="499"/>
      <c r="K31" s="424"/>
      <c r="L31" s="271"/>
      <c r="M31" s="521" t="s">
        <v>19</v>
      </c>
      <c r="N31" s="271"/>
      <c r="O31" s="38"/>
      <c r="P31" s="46"/>
      <c r="Q31" s="47"/>
      <c r="R31" s="47"/>
    </row>
    <row r="32" spans="1:18" ht="40" customHeight="1" thickBot="1" x14ac:dyDescent="0.35">
      <c r="A32" s="35" t="s">
        <v>377</v>
      </c>
      <c r="B32" s="36" t="s">
        <v>379</v>
      </c>
      <c r="C32" s="36" t="s">
        <v>44</v>
      </c>
      <c r="D32" s="36"/>
      <c r="E32" s="36"/>
      <c r="F32" s="541">
        <v>30</v>
      </c>
      <c r="G32" s="345" t="s">
        <v>19</v>
      </c>
      <c r="H32" s="484"/>
      <c r="I32" s="398"/>
      <c r="J32" s="499"/>
      <c r="K32" s="427"/>
      <c r="L32" s="271"/>
      <c r="M32" s="459" t="s">
        <v>19</v>
      </c>
      <c r="N32" s="271"/>
      <c r="O32" s="79"/>
      <c r="P32" s="46"/>
      <c r="Q32" s="47"/>
      <c r="R32" s="47"/>
    </row>
    <row r="33" spans="1:18" ht="40" customHeight="1" thickBot="1" x14ac:dyDescent="0.35">
      <c r="A33" s="50" t="s">
        <v>380</v>
      </c>
      <c r="B33" s="36" t="s">
        <v>381</v>
      </c>
      <c r="C33" s="36" t="s">
        <v>20</v>
      </c>
      <c r="D33" s="36"/>
      <c r="E33" s="37"/>
      <c r="F33" s="541">
        <v>27</v>
      </c>
      <c r="G33" s="345"/>
      <c r="H33" s="486" t="s">
        <v>19</v>
      </c>
      <c r="I33" s="400"/>
      <c r="J33" s="499" t="s">
        <v>19</v>
      </c>
      <c r="K33" s="427"/>
      <c r="L33" s="308"/>
      <c r="M33" s="521"/>
      <c r="N33" s="271"/>
      <c r="O33" s="36"/>
      <c r="P33" s="46"/>
      <c r="Q33" s="47"/>
      <c r="R33" s="47"/>
    </row>
    <row r="34" spans="1:18" ht="40" customHeight="1" thickBot="1" x14ac:dyDescent="0.35">
      <c r="A34" s="50" t="s">
        <v>380</v>
      </c>
      <c r="B34" s="36" t="s">
        <v>382</v>
      </c>
      <c r="C34" s="36" t="s">
        <v>44</v>
      </c>
      <c r="D34" s="36"/>
      <c r="E34" s="36"/>
      <c r="F34" s="26">
        <v>26</v>
      </c>
      <c r="G34" s="449"/>
      <c r="H34" s="487" t="s">
        <v>19</v>
      </c>
      <c r="I34" s="493"/>
      <c r="J34" s="504" t="s">
        <v>19</v>
      </c>
      <c r="K34" s="516"/>
      <c r="L34" s="338"/>
      <c r="M34" s="467"/>
      <c r="N34" s="338"/>
      <c r="O34" s="32"/>
      <c r="P34" s="85"/>
      <c r="Q34" s="74"/>
      <c r="R34" s="74"/>
    </row>
    <row r="35" spans="1:18" ht="40" customHeight="1" thickBot="1" x14ac:dyDescent="0.35">
      <c r="A35" s="50" t="s">
        <v>380</v>
      </c>
      <c r="B35" s="36" t="s">
        <v>383</v>
      </c>
      <c r="C35" s="36" t="s">
        <v>97</v>
      </c>
      <c r="D35" s="36"/>
      <c r="E35" s="37"/>
      <c r="F35" s="25">
        <v>25</v>
      </c>
      <c r="G35" s="448"/>
      <c r="H35" s="482" t="s">
        <v>19</v>
      </c>
      <c r="I35" s="400"/>
      <c r="J35" s="501" t="s">
        <v>19</v>
      </c>
      <c r="K35" s="427"/>
      <c r="L35" s="308"/>
      <c r="M35" s="524" t="s">
        <v>19</v>
      </c>
      <c r="N35" s="271"/>
      <c r="O35" s="38"/>
      <c r="P35" s="46"/>
      <c r="Q35" s="74"/>
      <c r="R35" s="47"/>
    </row>
    <row r="36" spans="1:18" ht="40" customHeight="1" thickBot="1" x14ac:dyDescent="0.35">
      <c r="A36" s="50" t="s">
        <v>380</v>
      </c>
      <c r="B36" s="36" t="s">
        <v>384</v>
      </c>
      <c r="C36" s="36" t="s">
        <v>75</v>
      </c>
      <c r="D36" s="36"/>
      <c r="E36" s="36"/>
      <c r="F36" s="26">
        <v>24</v>
      </c>
      <c r="G36" s="345"/>
      <c r="H36" s="484" t="s">
        <v>19</v>
      </c>
      <c r="I36" s="399"/>
      <c r="J36" s="499" t="s">
        <v>19</v>
      </c>
      <c r="K36" s="427"/>
      <c r="L36" s="271"/>
      <c r="M36" s="521" t="s">
        <v>19</v>
      </c>
      <c r="N36" s="271"/>
      <c r="O36" s="36"/>
      <c r="P36" s="73"/>
      <c r="Q36" s="74"/>
      <c r="R36" s="47"/>
    </row>
    <row r="37" spans="1:18" ht="40" customHeight="1" thickBot="1" x14ac:dyDescent="0.35">
      <c r="A37" s="50" t="s">
        <v>380</v>
      </c>
      <c r="B37" s="36" t="s">
        <v>385</v>
      </c>
      <c r="C37" s="36" t="s">
        <v>64</v>
      </c>
      <c r="D37" s="36"/>
      <c r="E37" s="36"/>
      <c r="F37" s="26">
        <v>28</v>
      </c>
      <c r="G37" s="447"/>
      <c r="H37" s="484" t="s">
        <v>19</v>
      </c>
      <c r="I37" s="398"/>
      <c r="J37" s="499" t="s">
        <v>19</v>
      </c>
      <c r="K37" s="425"/>
      <c r="L37" s="271"/>
      <c r="M37" s="459" t="s">
        <v>19</v>
      </c>
      <c r="N37" s="271"/>
      <c r="O37" s="38"/>
      <c r="P37" s="46"/>
      <c r="Q37" s="47"/>
      <c r="R37" s="47"/>
    </row>
    <row r="38" spans="1:18" ht="40" customHeight="1" thickBot="1" x14ac:dyDescent="0.3">
      <c r="A38" s="87" t="s">
        <v>386</v>
      </c>
      <c r="B38" s="88" t="s">
        <v>387</v>
      </c>
      <c r="C38" s="88" t="s">
        <v>75</v>
      </c>
      <c r="D38" s="88"/>
      <c r="E38" s="88"/>
      <c r="F38" s="554">
        <v>23</v>
      </c>
      <c r="G38" s="450" t="s">
        <v>19</v>
      </c>
      <c r="H38" s="488"/>
      <c r="I38" s="406"/>
      <c r="J38" s="505"/>
      <c r="K38" s="517"/>
      <c r="L38" s="270"/>
      <c r="M38" s="470"/>
      <c r="N38" s="270"/>
      <c r="O38" s="88"/>
      <c r="P38" s="94"/>
      <c r="Q38" s="95"/>
      <c r="R38" s="47"/>
    </row>
    <row r="39" spans="1:18" ht="40" customHeight="1" thickBot="1" x14ac:dyDescent="0.3">
      <c r="A39" s="87" t="s">
        <v>386</v>
      </c>
      <c r="B39" s="88" t="s">
        <v>388</v>
      </c>
      <c r="C39" s="88"/>
      <c r="D39" s="88"/>
      <c r="E39" s="88"/>
      <c r="F39" s="554">
        <v>23</v>
      </c>
      <c r="G39" s="450" t="s">
        <v>19</v>
      </c>
      <c r="H39" s="488"/>
      <c r="I39" s="406"/>
      <c r="J39" s="505"/>
      <c r="K39" s="517"/>
      <c r="L39" s="270"/>
      <c r="M39" s="470"/>
      <c r="N39" s="270"/>
      <c r="O39" s="88"/>
      <c r="P39" s="94"/>
      <c r="Q39" s="95"/>
      <c r="R39" s="47"/>
    </row>
    <row r="40" spans="1:18" ht="40" customHeight="1" thickTop="1" thickBot="1" x14ac:dyDescent="0.35">
      <c r="A40" s="87" t="s">
        <v>386</v>
      </c>
      <c r="B40" s="97" t="s">
        <v>389</v>
      </c>
      <c r="C40" s="97" t="s">
        <v>352</v>
      </c>
      <c r="D40" s="98"/>
      <c r="E40" s="99"/>
      <c r="F40" s="575">
        <v>29</v>
      </c>
      <c r="G40" s="480"/>
      <c r="H40" s="489"/>
      <c r="I40" s="494"/>
      <c r="J40" s="513"/>
      <c r="K40" s="518"/>
      <c r="L40" s="333"/>
      <c r="M40" s="525" t="s">
        <v>19</v>
      </c>
      <c r="N40" s="333"/>
      <c r="O40" s="97"/>
      <c r="P40" s="101"/>
      <c r="Q40" s="102"/>
      <c r="R40" s="47"/>
    </row>
    <row r="41" spans="1:18" ht="40" customHeight="1" thickBot="1" x14ac:dyDescent="0.35">
      <c r="A41" s="35" t="s">
        <v>104</v>
      </c>
      <c r="B41" s="36" t="s">
        <v>392</v>
      </c>
      <c r="C41" s="36" t="s">
        <v>75</v>
      </c>
      <c r="D41" s="36"/>
      <c r="E41"/>
      <c r="F41" s="541">
        <v>26</v>
      </c>
      <c r="G41" s="345"/>
      <c r="H41" s="482"/>
      <c r="I41" s="400"/>
      <c r="J41" s="499" t="s">
        <v>32</v>
      </c>
      <c r="K41" s="427"/>
      <c r="L41" s="271"/>
      <c r="M41" s="521"/>
      <c r="N41" s="271"/>
      <c r="O41" s="36"/>
      <c r="P41" s="46"/>
      <c r="Q41" s="47"/>
      <c r="R41" s="47"/>
    </row>
    <row r="42" spans="1:18" ht="40" customHeight="1" thickBot="1" x14ac:dyDescent="0.35">
      <c r="A42" s="35" t="s">
        <v>104</v>
      </c>
      <c r="B42" s="36" t="s">
        <v>393</v>
      </c>
      <c r="C42" s="36" t="s">
        <v>44</v>
      </c>
      <c r="D42" s="36"/>
      <c r="E42" s="37"/>
      <c r="F42" s="541">
        <v>21</v>
      </c>
      <c r="G42" s="345"/>
      <c r="H42" s="482"/>
      <c r="I42" s="400"/>
      <c r="J42" s="499" t="s">
        <v>32</v>
      </c>
      <c r="K42" s="427"/>
      <c r="L42" s="271"/>
      <c r="M42" s="465"/>
      <c r="N42" s="271"/>
      <c r="O42" s="36"/>
      <c r="P42" s="46"/>
      <c r="Q42" s="47"/>
      <c r="R42" s="47"/>
    </row>
    <row r="43" spans="1:18" ht="40" customHeight="1" thickBot="1" x14ac:dyDescent="0.35">
      <c r="A43" s="35"/>
      <c r="B43" s="36"/>
      <c r="C43" s="36"/>
      <c r="D43" s="36"/>
      <c r="E43" s="37"/>
      <c r="F43" s="38"/>
      <c r="G43" s="345"/>
      <c r="H43" s="482"/>
      <c r="I43" s="400"/>
      <c r="J43" s="499"/>
      <c r="K43" s="427"/>
      <c r="L43" s="271"/>
      <c r="M43" s="465"/>
      <c r="N43" s="271"/>
      <c r="O43" s="36"/>
      <c r="P43" s="46"/>
      <c r="Q43" s="70"/>
      <c r="R43" s="47"/>
    </row>
    <row r="44" spans="1:18" ht="40" customHeight="1" x14ac:dyDescent="0.3">
      <c r="A44" s="35"/>
      <c r="B44" s="36"/>
      <c r="C44" s="36"/>
      <c r="D44" s="36"/>
      <c r="E44" s="36"/>
      <c r="F44" s="37"/>
      <c r="G44" s="345"/>
      <c r="H44" s="484"/>
      <c r="I44" s="399"/>
      <c r="J44" s="499"/>
      <c r="K44" s="424"/>
      <c r="L44" s="271"/>
      <c r="M44" s="459"/>
      <c r="N44" s="271"/>
      <c r="O44" s="38"/>
      <c r="P44" s="46"/>
      <c r="Q44" s="47"/>
      <c r="R44" s="47"/>
    </row>
    <row r="45" spans="1:18" ht="40" customHeight="1" x14ac:dyDescent="0.3">
      <c r="A45" s="35"/>
      <c r="B45" s="36"/>
      <c r="C45" s="36"/>
      <c r="D45" s="36"/>
      <c r="E45" s="36"/>
      <c r="F45" s="37"/>
      <c r="G45" s="447"/>
      <c r="H45" s="484"/>
      <c r="I45" s="400"/>
      <c r="J45" s="499"/>
      <c r="K45" s="425"/>
      <c r="L45" s="271"/>
      <c r="M45" s="459"/>
      <c r="N45" s="271"/>
      <c r="O45" s="38"/>
      <c r="P45" s="46"/>
      <c r="Q45" s="47"/>
      <c r="R45" s="47"/>
    </row>
    <row r="46" spans="1:18" ht="40" customHeight="1" x14ac:dyDescent="0.3">
      <c r="A46" s="71"/>
      <c r="B46" s="36"/>
      <c r="C46" s="36"/>
      <c r="D46" s="36"/>
      <c r="E46" s="36"/>
      <c r="F46" s="37"/>
      <c r="G46" s="345"/>
      <c r="H46" s="484"/>
      <c r="I46" s="398"/>
      <c r="J46" s="500"/>
      <c r="K46" s="427"/>
      <c r="L46" s="271"/>
      <c r="M46" s="521"/>
      <c r="N46" s="271"/>
      <c r="O46" s="36"/>
      <c r="P46" s="73"/>
      <c r="Q46" s="74"/>
      <c r="R46" s="74"/>
    </row>
    <row r="47" spans="1:18" ht="40" customHeight="1" x14ac:dyDescent="0.3">
      <c r="A47" s="35"/>
      <c r="B47" s="36"/>
      <c r="C47" s="36"/>
      <c r="D47" s="36"/>
      <c r="E47" s="37"/>
      <c r="F47" s="37"/>
      <c r="G47" s="345"/>
      <c r="H47" s="484"/>
      <c r="I47" s="400"/>
      <c r="J47" s="499"/>
      <c r="K47" s="427"/>
      <c r="L47" s="308"/>
      <c r="M47" s="459"/>
      <c r="N47" s="271"/>
      <c r="O47" s="38"/>
      <c r="P47" s="46"/>
      <c r="Q47" s="47"/>
      <c r="R47" s="47"/>
    </row>
    <row r="48" spans="1:18" ht="40" customHeight="1" x14ac:dyDescent="0.3">
      <c r="A48" s="103"/>
      <c r="B48" s="104"/>
      <c r="C48" s="36"/>
      <c r="D48" s="36"/>
      <c r="E48" s="37"/>
      <c r="F48" s="38"/>
      <c r="G48" s="447"/>
      <c r="H48" s="484"/>
      <c r="I48" s="398"/>
      <c r="J48" s="499"/>
      <c r="K48" s="425"/>
      <c r="L48" s="271"/>
      <c r="M48" s="465"/>
      <c r="N48" s="271"/>
      <c r="O48" s="38"/>
      <c r="P48" s="46"/>
      <c r="Q48" s="47"/>
      <c r="R48" s="47"/>
    </row>
    <row r="49" spans="1:18" ht="40" customHeight="1" x14ac:dyDescent="0.3">
      <c r="A49" s="35"/>
      <c r="B49" s="36"/>
      <c r="C49" s="36"/>
      <c r="D49" s="36"/>
      <c r="E49" s="37"/>
      <c r="F49" s="38"/>
      <c r="G49" s="451"/>
      <c r="H49" s="490"/>
      <c r="I49" s="495"/>
      <c r="J49" s="506"/>
      <c r="K49" s="519"/>
      <c r="L49" s="454"/>
      <c r="M49" s="473"/>
      <c r="N49" s="453"/>
      <c r="O49" s="109"/>
      <c r="P49" s="110"/>
      <c r="Q49" s="47"/>
      <c r="R49" s="47"/>
    </row>
    <row r="50" spans="1:18" ht="40" customHeight="1" x14ac:dyDescent="0.3">
      <c r="A50" s="35"/>
      <c r="B50" s="36"/>
      <c r="C50" s="36"/>
      <c r="D50" s="36"/>
      <c r="E50" s="37"/>
      <c r="F50" s="38"/>
      <c r="G50" s="451"/>
      <c r="H50" s="491"/>
      <c r="I50" s="495"/>
      <c r="J50" s="506"/>
      <c r="K50" s="519"/>
      <c r="L50" s="454"/>
      <c r="M50" s="526"/>
      <c r="N50" s="453"/>
      <c r="O50" s="113"/>
      <c r="P50" s="110"/>
      <c r="Q50" s="47"/>
      <c r="R50" s="47"/>
    </row>
    <row r="51" spans="1:18" ht="40" customHeight="1" x14ac:dyDescent="0.3">
      <c r="A51" s="35"/>
      <c r="B51" s="36"/>
      <c r="C51" s="36"/>
      <c r="D51" s="36"/>
      <c r="E51" s="36"/>
      <c r="F51" s="37"/>
      <c r="G51" s="345"/>
      <c r="H51" s="484"/>
      <c r="I51" s="398"/>
      <c r="J51" s="500"/>
      <c r="K51" s="427"/>
      <c r="L51" s="271"/>
      <c r="M51" s="459"/>
      <c r="N51" s="271"/>
      <c r="O51" s="36"/>
      <c r="P51" s="73"/>
      <c r="Q51" s="74"/>
      <c r="R51" s="47"/>
    </row>
    <row r="52" spans="1:18" ht="40" customHeight="1" x14ac:dyDescent="0.3">
      <c r="A52" s="35"/>
      <c r="B52" s="36"/>
      <c r="C52" s="36"/>
      <c r="D52" s="36"/>
      <c r="E52" s="36"/>
      <c r="F52" s="37"/>
      <c r="G52" s="345"/>
      <c r="H52" s="485"/>
      <c r="I52" s="398"/>
      <c r="J52" s="502"/>
      <c r="K52" s="425"/>
      <c r="L52" s="271"/>
      <c r="M52" s="459"/>
      <c r="N52" s="271"/>
      <c r="O52" s="36"/>
      <c r="P52" s="73"/>
      <c r="Q52" s="74"/>
      <c r="R52" s="74"/>
    </row>
    <row r="53" spans="1:18" ht="40" customHeight="1" x14ac:dyDescent="0.3">
      <c r="A53" s="35"/>
      <c r="B53" s="36"/>
      <c r="C53" s="36"/>
      <c r="D53" s="36"/>
      <c r="E53" s="37"/>
      <c r="F53" s="38"/>
      <c r="G53" s="345"/>
      <c r="H53" s="485"/>
      <c r="I53" s="399"/>
      <c r="J53" s="499"/>
      <c r="K53" s="427"/>
      <c r="L53" s="271"/>
      <c r="M53" s="465"/>
      <c r="N53" s="271"/>
      <c r="O53" s="36"/>
      <c r="P53" s="46"/>
      <c r="Q53" s="47"/>
      <c r="R53" s="47"/>
    </row>
    <row r="54" spans="1:18" ht="40" customHeight="1" x14ac:dyDescent="0.3">
      <c r="A54" s="35"/>
      <c r="B54" s="36"/>
      <c r="C54" s="36"/>
      <c r="D54" s="36"/>
      <c r="E54" s="37"/>
      <c r="F54" s="38"/>
      <c r="G54" s="345"/>
      <c r="H54" s="485"/>
      <c r="I54" s="399"/>
      <c r="J54" s="499"/>
      <c r="K54" s="427"/>
      <c r="L54" s="271"/>
      <c r="M54" s="465"/>
      <c r="N54" s="271"/>
      <c r="O54" s="36"/>
      <c r="P54" s="46"/>
      <c r="Q54" s="47"/>
      <c r="R54" s="47"/>
    </row>
    <row r="55" spans="1:18" ht="40" customHeight="1" x14ac:dyDescent="0.3">
      <c r="A55" s="35"/>
      <c r="B55" s="36"/>
      <c r="C55" s="36"/>
      <c r="D55" s="36"/>
      <c r="E55" s="37"/>
      <c r="F55" s="38"/>
      <c r="G55" s="345"/>
      <c r="H55" s="482"/>
      <c r="I55" s="400"/>
      <c r="J55" s="499"/>
      <c r="K55" s="427"/>
      <c r="L55" s="271"/>
      <c r="M55" s="465"/>
      <c r="N55" s="271"/>
      <c r="O55" s="36"/>
      <c r="P55" s="46"/>
      <c r="Q55" s="47"/>
      <c r="R55" s="47"/>
    </row>
    <row r="56" spans="1:18" ht="40" customHeight="1" x14ac:dyDescent="0.3">
      <c r="A56" s="35"/>
      <c r="B56" s="36"/>
      <c r="C56" s="36"/>
      <c r="D56" s="36"/>
      <c r="E56" s="37"/>
      <c r="F56" s="38"/>
      <c r="G56" s="345"/>
      <c r="H56" s="485"/>
      <c r="I56" s="400"/>
      <c r="J56" s="499"/>
      <c r="K56" s="427"/>
      <c r="L56" s="271"/>
      <c r="M56" s="521"/>
      <c r="N56" s="271"/>
      <c r="O56" s="36"/>
      <c r="P56" s="46"/>
      <c r="Q56" s="70"/>
      <c r="R56" s="47"/>
    </row>
    <row r="57" spans="1:18" ht="40" customHeight="1" x14ac:dyDescent="0.3">
      <c r="A57" s="35"/>
      <c r="B57" s="36"/>
      <c r="C57" s="36"/>
      <c r="D57" s="36"/>
      <c r="E57" s="36"/>
      <c r="F57" s="37"/>
      <c r="G57" s="447"/>
      <c r="H57" s="484"/>
      <c r="I57" s="400"/>
      <c r="J57" s="499"/>
      <c r="K57" s="424"/>
      <c r="L57" s="271"/>
      <c r="M57" s="521"/>
      <c r="N57" s="271"/>
      <c r="O57" s="36"/>
      <c r="P57" s="46"/>
      <c r="Q57" s="47"/>
      <c r="R57" s="47"/>
    </row>
    <row r="58" spans="1:18" ht="40" customHeight="1" x14ac:dyDescent="0.3">
      <c r="A58" s="35"/>
      <c r="B58" s="36"/>
      <c r="C58" s="36"/>
      <c r="D58" s="36"/>
      <c r="E58" s="36"/>
      <c r="F58" s="37"/>
      <c r="G58" s="345"/>
      <c r="H58" s="484"/>
      <c r="I58" s="399"/>
      <c r="J58" s="499"/>
      <c r="K58" s="427"/>
      <c r="L58" s="271"/>
      <c r="M58" s="465"/>
      <c r="N58" s="271"/>
      <c r="O58" s="36"/>
      <c r="P58" s="73"/>
      <c r="Q58" s="74"/>
      <c r="R58" s="74"/>
    </row>
    <row r="59" spans="1:18" ht="40" customHeight="1" x14ac:dyDescent="0.3">
      <c r="A59" s="35"/>
      <c r="B59" s="36"/>
      <c r="C59" s="36"/>
      <c r="D59" s="36"/>
      <c r="E59" s="37"/>
      <c r="F59" s="38"/>
      <c r="G59" s="345"/>
      <c r="H59" s="482"/>
      <c r="I59" s="400"/>
      <c r="J59" s="499"/>
      <c r="K59" s="427"/>
      <c r="L59" s="308"/>
      <c r="M59" s="459"/>
      <c r="N59" s="271"/>
      <c r="O59" s="38"/>
      <c r="P59" s="46"/>
      <c r="Q59" s="47"/>
      <c r="R59" s="47"/>
    </row>
    <row r="60" spans="1:18" ht="40" customHeight="1" x14ac:dyDescent="0.3">
      <c r="A60" s="35"/>
      <c r="B60" s="36"/>
      <c r="C60" s="36"/>
      <c r="D60" s="36"/>
      <c r="E60" s="37"/>
      <c r="F60" s="38"/>
      <c r="G60" s="345"/>
      <c r="H60" s="485"/>
      <c r="I60" s="399"/>
      <c r="J60" s="499"/>
      <c r="K60" s="427"/>
      <c r="L60" s="309"/>
      <c r="M60" s="459"/>
      <c r="N60" s="271"/>
      <c r="O60" s="38"/>
      <c r="P60" s="46"/>
      <c r="Q60" s="47"/>
      <c r="R60" s="47"/>
    </row>
    <row r="61" spans="1:18" ht="40" customHeight="1" x14ac:dyDescent="0.3">
      <c r="A61" s="35"/>
      <c r="B61" s="36"/>
      <c r="C61" s="36"/>
      <c r="D61" s="36"/>
      <c r="E61" s="37"/>
      <c r="F61" s="38"/>
      <c r="G61" s="345"/>
      <c r="H61" s="485"/>
      <c r="I61" s="399"/>
      <c r="J61" s="499"/>
      <c r="K61" s="427"/>
      <c r="L61" s="271"/>
      <c r="M61" s="521"/>
      <c r="N61" s="271"/>
      <c r="O61" s="36"/>
      <c r="P61" s="46"/>
      <c r="Q61" s="114"/>
      <c r="R61" s="47"/>
    </row>
    <row r="62" spans="1:18" ht="40" customHeight="1" x14ac:dyDescent="0.3">
      <c r="A62" s="35"/>
      <c r="B62" s="36"/>
      <c r="C62" s="36"/>
      <c r="D62" s="36"/>
      <c r="E62" s="37"/>
      <c r="F62" s="38"/>
      <c r="G62" s="345"/>
      <c r="H62" s="485"/>
      <c r="I62" s="400"/>
      <c r="J62" s="499"/>
      <c r="K62" s="427"/>
      <c r="L62" s="271"/>
      <c r="M62" s="521"/>
      <c r="N62" s="271"/>
      <c r="O62" s="36"/>
      <c r="P62" s="38"/>
      <c r="Q62" s="115"/>
      <c r="R62" s="47"/>
    </row>
    <row r="63" spans="1:18" ht="40" customHeight="1" x14ac:dyDescent="0.3">
      <c r="A63" s="35"/>
      <c r="B63" s="36"/>
      <c r="C63" s="36"/>
      <c r="D63" s="36"/>
      <c r="E63" s="36"/>
      <c r="F63" s="37"/>
      <c r="G63" s="345"/>
      <c r="H63" s="484"/>
      <c r="I63" s="399"/>
      <c r="J63" s="499"/>
      <c r="K63" s="425"/>
      <c r="L63" s="271"/>
      <c r="M63" s="465"/>
      <c r="N63" s="271"/>
      <c r="O63" s="36"/>
      <c r="P63" s="38"/>
      <c r="Q63" s="38"/>
      <c r="R63" s="47"/>
    </row>
    <row r="64" spans="1:18" ht="40" customHeight="1" x14ac:dyDescent="0.3">
      <c r="A64" s="35"/>
      <c r="B64" s="36"/>
      <c r="C64" s="36"/>
      <c r="D64" s="36"/>
      <c r="E64" s="116"/>
      <c r="F64" s="37"/>
      <c r="G64" s="345"/>
      <c r="H64" s="484"/>
      <c r="I64" s="398"/>
      <c r="J64" s="499"/>
      <c r="K64" s="425"/>
      <c r="L64" s="271"/>
      <c r="M64" s="465"/>
      <c r="N64" s="271"/>
      <c r="O64" s="79"/>
      <c r="P64" s="38"/>
      <c r="Q64" s="38"/>
      <c r="R64" s="47"/>
    </row>
    <row r="65" spans="1:18" ht="40" customHeight="1" x14ac:dyDescent="0.3">
      <c r="A65" s="117"/>
      <c r="B65" s="118"/>
      <c r="C65" s="119"/>
      <c r="D65" s="36"/>
      <c r="E65" s="37"/>
      <c r="F65" s="37"/>
      <c r="G65" s="345"/>
      <c r="H65" s="482"/>
      <c r="I65" s="398"/>
      <c r="J65" s="500"/>
      <c r="K65" s="427"/>
      <c r="L65" s="271"/>
      <c r="M65" s="521"/>
      <c r="N65" s="271"/>
      <c r="O65" s="38"/>
      <c r="P65" s="46"/>
      <c r="Q65" s="38"/>
      <c r="R65" s="47"/>
    </row>
    <row r="66" spans="1:18" ht="40" customHeight="1" x14ac:dyDescent="0.3">
      <c r="A66" s="35"/>
      <c r="B66" s="36"/>
      <c r="C66" s="36"/>
      <c r="D66" s="36"/>
      <c r="E66" s="37"/>
      <c r="F66" s="37"/>
      <c r="G66" s="345"/>
      <c r="H66" s="484"/>
      <c r="I66" s="399"/>
      <c r="J66" s="499"/>
      <c r="K66" s="427"/>
      <c r="L66" s="308"/>
      <c r="M66" s="459"/>
      <c r="N66" s="271"/>
      <c r="O66" s="38"/>
      <c r="P66" s="46"/>
      <c r="Q66" s="47"/>
      <c r="R66" s="47"/>
    </row>
    <row r="67" spans="1:18" ht="40" customHeight="1" x14ac:dyDescent="0.3">
      <c r="A67" s="96"/>
      <c r="B67" s="97"/>
      <c r="C67" s="97"/>
      <c r="D67" s="98"/>
      <c r="E67" s="99"/>
      <c r="F67" s="99"/>
      <c r="G67" s="481"/>
      <c r="H67" s="489"/>
      <c r="I67" s="494"/>
      <c r="J67" s="513"/>
      <c r="K67" s="520"/>
      <c r="L67" s="333"/>
      <c r="M67" s="525"/>
      <c r="N67" s="333"/>
      <c r="O67" s="98"/>
      <c r="P67" s="101"/>
      <c r="Q67" s="47"/>
      <c r="R67" s="47"/>
    </row>
    <row r="68" spans="1:18" ht="40" customHeight="1" x14ac:dyDescent="0.3">
      <c r="A68" s="35"/>
      <c r="B68" s="36"/>
      <c r="C68" s="36"/>
      <c r="D68" s="36"/>
      <c r="E68" s="37"/>
      <c r="F68" s="38"/>
      <c r="G68" s="345"/>
      <c r="H68" s="486"/>
      <c r="I68" s="399"/>
      <c r="J68" s="499"/>
      <c r="K68" s="427"/>
      <c r="L68" s="309"/>
      <c r="M68" s="465"/>
      <c r="N68" s="271"/>
      <c r="O68" s="36"/>
      <c r="P68" s="46"/>
      <c r="Q68" s="47"/>
      <c r="R68" s="47"/>
    </row>
    <row r="69" spans="1:18" ht="40" customHeight="1" x14ac:dyDescent="0.3">
      <c r="A69" s="35"/>
      <c r="B69" s="36"/>
      <c r="C69" s="36"/>
      <c r="D69" s="36"/>
      <c r="E69" s="36"/>
      <c r="F69" s="37"/>
      <c r="G69" s="345"/>
      <c r="H69" s="484"/>
      <c r="I69" s="399"/>
      <c r="J69" s="499"/>
      <c r="K69" s="427"/>
      <c r="L69" s="271"/>
      <c r="M69" s="521"/>
      <c r="N69" s="271"/>
      <c r="O69" s="36"/>
      <c r="P69" s="73"/>
      <c r="Q69" s="74"/>
      <c r="R69" s="74"/>
    </row>
    <row r="70" spans="1:18" ht="40" customHeight="1" x14ac:dyDescent="0.3">
      <c r="A70" s="117"/>
      <c r="B70" s="104"/>
      <c r="C70" s="36"/>
      <c r="D70" s="36"/>
      <c r="E70" s="37"/>
      <c r="F70" s="37"/>
      <c r="G70" s="345"/>
      <c r="H70" s="482"/>
      <c r="I70" s="398"/>
      <c r="J70" s="500"/>
      <c r="K70" s="427"/>
      <c r="L70" s="271"/>
      <c r="M70" s="521"/>
      <c r="N70" s="271"/>
      <c r="O70" s="38"/>
      <c r="P70" s="46"/>
      <c r="Q70" s="47"/>
      <c r="R70" s="47"/>
    </row>
    <row r="71" spans="1:18" ht="30" customHeight="1" x14ac:dyDescent="0.3">
      <c r="A71" s="35"/>
      <c r="B71" s="36"/>
      <c r="C71" s="36"/>
      <c r="D71" s="36"/>
      <c r="E71" s="36"/>
      <c r="F71" s="37"/>
      <c r="G71" s="345"/>
      <c r="H71" s="484"/>
      <c r="I71" s="398"/>
      <c r="J71" s="500"/>
      <c r="K71" s="427"/>
      <c r="L71" s="271"/>
      <c r="M71" s="459"/>
      <c r="N71" s="271"/>
      <c r="O71" s="36"/>
      <c r="P71" s="73"/>
      <c r="Q71" s="74"/>
      <c r="R71" s="74"/>
    </row>
    <row r="72" spans="1:18" ht="33.75" customHeight="1" x14ac:dyDescent="0.3">
      <c r="A72" s="35"/>
      <c r="B72" s="36"/>
      <c r="C72" s="36"/>
      <c r="D72" s="36"/>
      <c r="E72" s="36"/>
      <c r="F72" s="37"/>
      <c r="G72" s="447"/>
      <c r="H72" s="484"/>
      <c r="I72" s="398"/>
      <c r="J72" s="499"/>
      <c r="K72" s="425"/>
      <c r="L72" s="271"/>
      <c r="M72" s="459"/>
      <c r="N72" s="271"/>
      <c r="O72" s="38"/>
      <c r="P72" s="46"/>
      <c r="Q72" s="47"/>
      <c r="R72" s="47"/>
    </row>
    <row r="73" spans="1:18" ht="27.75" customHeight="1" x14ac:dyDescent="0.3">
      <c r="A73" s="9"/>
      <c r="B73" s="9"/>
      <c r="C73" s="9"/>
      <c r="D73" s="9"/>
      <c r="E73" s="9"/>
      <c r="F73" s="10"/>
      <c r="G73" s="360"/>
      <c r="H73" s="492"/>
      <c r="I73" s="408"/>
      <c r="J73" s="510"/>
      <c r="K73" s="440"/>
      <c r="L73" s="339"/>
      <c r="M73" s="527"/>
      <c r="N73" s="374"/>
      <c r="O73" s="119"/>
      <c r="P73" s="126"/>
      <c r="Q73" s="126"/>
      <c r="R73" s="126"/>
    </row>
    <row r="74" spans="1:18" ht="15.75" customHeight="1" x14ac:dyDescent="0.3">
      <c r="A74" s="50" t="s">
        <v>286</v>
      </c>
      <c r="B74" s="126"/>
      <c r="C74" s="126"/>
      <c r="D74" s="126"/>
      <c r="E74" s="126"/>
      <c r="F74" s="126"/>
      <c r="G74" s="361">
        <f>SUMPRODUCT((D4:D70="PS")*(G4:G70="x"))</f>
        <v>0</v>
      </c>
      <c r="H74" s="390">
        <f>SUMPRODUCT((D4:D70="PS")*(H4:H70="x"))</f>
        <v>0</v>
      </c>
      <c r="I74" s="409">
        <f>SUMPRODUCT((D4:D70="PS")*(I4:I70="x"))</f>
        <v>0</v>
      </c>
      <c r="J74" s="394">
        <f>SUMPRODUCT((D4:D70="PS")*(J4:J70="x"))</f>
        <v>0</v>
      </c>
      <c r="K74" s="441">
        <f>SUMPRODUCT((D4:D70="PS")*(K4:K70="x"))</f>
        <v>0</v>
      </c>
      <c r="L74" s="340">
        <f>SUMPRODUCT((D4:D70="PS")*(L4:L70="x"))</f>
        <v>0</v>
      </c>
      <c r="M74" s="477">
        <f>SUMPRODUCT((D4:D70="PS")*(M4:M70="x"))</f>
        <v>0</v>
      </c>
      <c r="N74" s="340">
        <f>SUMPRODUCT((D4:D70="PS")*(N4:N70="x"))</f>
        <v>0</v>
      </c>
      <c r="O74" s="119"/>
      <c r="P74" s="126"/>
      <c r="Q74">
        <f t="shared" ref="Q74:Q81" si="0">SUM(G74:P74)</f>
        <v>0</v>
      </c>
      <c r="R74" s="126"/>
    </row>
    <row r="75" spans="1:18" ht="15.75" customHeight="1" x14ac:dyDescent="0.3">
      <c r="A75" s="50" t="s">
        <v>287</v>
      </c>
      <c r="B75" s="126"/>
      <c r="C75" s="126"/>
      <c r="D75" s="126"/>
      <c r="E75" s="126"/>
      <c r="F75" s="126"/>
      <c r="G75" s="361">
        <f>SUMPRODUCT((D4:D70="MS")*(G4:G70="x"))</f>
        <v>0</v>
      </c>
      <c r="H75" s="390">
        <f>SUMPRODUCT((D4:D70="MS")*(H4:H70="x"))</f>
        <v>0</v>
      </c>
      <c r="I75" s="409">
        <f>SUMPRODUCT((D4:D70="MS")*(I4:I70="x"))</f>
        <v>0</v>
      </c>
      <c r="J75" s="394">
        <f>SUMPRODUCT((D4:D70="MS")*(J4:J70="x"))</f>
        <v>0</v>
      </c>
      <c r="K75" s="441">
        <f>SUMPRODUCT((D4:D70="MS")*(K4:K70="x"))</f>
        <v>0</v>
      </c>
      <c r="L75" s="340">
        <f>SUMPRODUCT((D4:D70="MS")*(L4:L70="x"))</f>
        <v>0</v>
      </c>
      <c r="M75" s="477">
        <f>SUMPRODUCT((D4:D70="MS")*(M4:M70="x"))</f>
        <v>0</v>
      </c>
      <c r="N75" s="340">
        <f>SUMPRODUCT((D4:D70="MS")*(N4:N70="x"))</f>
        <v>0</v>
      </c>
      <c r="O75" s="119"/>
      <c r="P75" s="126"/>
      <c r="Q75">
        <f t="shared" si="0"/>
        <v>0</v>
      </c>
      <c r="R75" s="126"/>
    </row>
    <row r="76" spans="1:18" ht="15.75" customHeight="1" x14ac:dyDescent="0.3">
      <c r="A76" s="50" t="s">
        <v>288</v>
      </c>
      <c r="B76" s="126"/>
      <c r="C76" s="126"/>
      <c r="D76" s="126"/>
      <c r="E76" s="126"/>
      <c r="F76" s="126"/>
      <c r="G76" s="361">
        <f>SUMPRODUCT((D4:D70="GS")*(G4:G70="x"))</f>
        <v>0</v>
      </c>
      <c r="H76" s="390">
        <f>SUMPRODUCT((D4:D70="GS")*(H4:H70="x"))</f>
        <v>0</v>
      </c>
      <c r="I76" s="409">
        <f>SUMPRODUCT((D4:D70="GS")*(I4:I70="x"))</f>
        <v>0</v>
      </c>
      <c r="J76" s="394">
        <f>SUMPRODUCT((D4:D70="GS")*(J4:J70="x"))</f>
        <v>0</v>
      </c>
      <c r="K76" s="441">
        <f>SUMPRODUCT((D4:D70="GS")*(K4:K70="x"))</f>
        <v>0</v>
      </c>
      <c r="L76" s="340">
        <f>SUMPRODUCT((D4:D70="GS")*(L4:L70="x"))</f>
        <v>0</v>
      </c>
      <c r="M76" s="477">
        <f>SUMPRODUCT((D4:D70="GS")*(M4:M70="x"))</f>
        <v>0</v>
      </c>
      <c r="N76" s="340">
        <f>SUMPRODUCT((D4:D70="GS")*(N4:N70="x"))</f>
        <v>0</v>
      </c>
      <c r="O76" s="119"/>
      <c r="P76" s="126"/>
      <c r="Q76">
        <f t="shared" si="0"/>
        <v>0</v>
      </c>
      <c r="R76" s="126"/>
    </row>
    <row r="77" spans="1:18" ht="13" x14ac:dyDescent="0.25">
      <c r="A77" s="50" t="s">
        <v>289</v>
      </c>
      <c r="F77"/>
      <c r="G77" s="361">
        <f>SUMPRODUCT((D4:D70="CP")*(G4:G70="x"))</f>
        <v>0</v>
      </c>
      <c r="H77" s="390">
        <f>SUMPRODUCT((D4:D70="CP")*(H4:H70="x"))</f>
        <v>0</v>
      </c>
      <c r="I77" s="395">
        <f>SUMPRODUCT((D4:D70="CP")*(I4:I70="x"))</f>
        <v>0</v>
      </c>
      <c r="J77" s="511">
        <f>SUMPRODUCT((D4:D70="CP")*(J4:J70="x"))</f>
        <v>0</v>
      </c>
      <c r="K77" s="442">
        <f>SUMPRODUCT((D4:D70="CP")*(K4:K70="x"))</f>
        <v>0</v>
      </c>
      <c r="L77" s="340">
        <f>SUMPRODUCT((D4:D70="CP")*(L4:L70="x"))</f>
        <v>0</v>
      </c>
      <c r="M77" s="478">
        <f>SUMPRODUCT((D4:D70="CP")*(M4:M70="x"))</f>
        <v>0</v>
      </c>
      <c r="N77" s="340">
        <f>SUMPRODUCT((D4:D70="CP")*(N4:N70="x"))</f>
        <v>0</v>
      </c>
      <c r="Q77">
        <f t="shared" si="0"/>
        <v>0</v>
      </c>
    </row>
    <row r="78" spans="1:18" ht="13" x14ac:dyDescent="0.25">
      <c r="A78" s="50" t="s">
        <v>290</v>
      </c>
      <c r="F78"/>
      <c r="G78" s="361">
        <f>SUMPRODUCT((D4:D70="CE1")*(G4:G70="x"))</f>
        <v>0</v>
      </c>
      <c r="H78" s="390">
        <f>SUMPRODUCT((D4:D70="CE1")*(H4:H70="x"))</f>
        <v>0</v>
      </c>
      <c r="I78" s="395">
        <f>SUMPRODUCT((D4:D70="CE1")*(I4:I70="x"))</f>
        <v>0</v>
      </c>
      <c r="J78" s="511">
        <f>SUMPRODUCT((D4:D70="CE1")*(J4:J70="x"))</f>
        <v>0</v>
      </c>
      <c r="K78" s="442">
        <f>SUMPRODUCT((D4:D70="CE1")*(K4:K70="x"))</f>
        <v>0</v>
      </c>
      <c r="L78" s="340">
        <f>SUMPRODUCT((D4:D70="CE1")*(L4:L70="x"))</f>
        <v>0</v>
      </c>
      <c r="M78" s="478">
        <f>SUMPRODUCT((D4:D70="CE1")*(M4:M70="x"))</f>
        <v>0</v>
      </c>
      <c r="N78" s="340">
        <f>SUMPRODUCT((D4:D70="CE1")*(N4:N70="x"))</f>
        <v>0</v>
      </c>
      <c r="Q78">
        <f t="shared" si="0"/>
        <v>0</v>
      </c>
    </row>
    <row r="79" spans="1:18" ht="13" x14ac:dyDescent="0.3">
      <c r="A79" s="130" t="s">
        <v>291</v>
      </c>
      <c r="F79"/>
      <c r="G79" s="361">
        <f>SUMPRODUCT((D4:D70="CE2")*(G4:G70="x"))</f>
        <v>0</v>
      </c>
      <c r="H79" s="390">
        <f>SUMPRODUCT((D4:D70="CE2")*(H4:H70="x"))</f>
        <v>0</v>
      </c>
      <c r="I79" s="395">
        <f>SUMPRODUCT((D4:D70="CE2")*(I4:I70="x"))</f>
        <v>0</v>
      </c>
      <c r="J79" s="511">
        <f>SUMPRODUCT((D4:D70="CE2")*(J4:J70="x"))</f>
        <v>0</v>
      </c>
      <c r="K79" s="442">
        <f>SUMPRODUCT((D4:D70="CE2")*(K4:K70="x"))</f>
        <v>0</v>
      </c>
      <c r="L79" s="340">
        <f>SUMPRODUCT((D4:D70="CE2")*(L4:L70="x"))</f>
        <v>0</v>
      </c>
      <c r="M79" s="478">
        <f>SUMPRODUCT((D4:D70="CE2")*(M4:M70="x"))</f>
        <v>0</v>
      </c>
      <c r="N79" s="340">
        <f>SUMPRODUCT((D4:D70="CE2")*(N4:N70="x"))</f>
        <v>0</v>
      </c>
      <c r="Q79">
        <f t="shared" si="0"/>
        <v>0</v>
      </c>
    </row>
    <row r="80" spans="1:18" ht="13" x14ac:dyDescent="0.3">
      <c r="A80" s="130" t="s">
        <v>292</v>
      </c>
      <c r="F80"/>
      <c r="G80" s="361">
        <f>SUMPRODUCT((D4:D70="CM1")*(G4:G70="x"))</f>
        <v>0</v>
      </c>
      <c r="H80" s="390">
        <f>SUMPRODUCT((D4:D70="CM1")*(H4:H70="x"))</f>
        <v>0</v>
      </c>
      <c r="I80" s="395">
        <f>SUMPRODUCT((D4:D70="CM1")*(I4:I70="x"))</f>
        <v>0</v>
      </c>
      <c r="J80" s="511">
        <f>SUMPRODUCT((D4:D70="CM1")*(J4:J70="x"))</f>
        <v>0</v>
      </c>
      <c r="K80" s="442">
        <f>SUMPRODUCT((D4:D70="CM1")*(K4:K70="x"))</f>
        <v>0</v>
      </c>
      <c r="L80" s="340">
        <f>SUMPRODUCT((D4:D70="CM1")*(L4:L70="x"))</f>
        <v>0</v>
      </c>
      <c r="M80" s="478">
        <f>SUMPRODUCT((D4:D70="CM1")*(M4:M70="x"))</f>
        <v>0</v>
      </c>
      <c r="N80" s="340">
        <f>SUMPRODUCT((D4:D70="CM1")*(N4:N70="x"))</f>
        <v>0</v>
      </c>
      <c r="Q80">
        <f t="shared" si="0"/>
        <v>0</v>
      </c>
    </row>
    <row r="81" spans="1:17" ht="13" x14ac:dyDescent="0.3">
      <c r="A81" s="130" t="s">
        <v>293</v>
      </c>
      <c r="F81"/>
      <c r="G81" s="361">
        <f>SUMPRODUCT((D4:D70="CM2")*(G4:G70="x"))</f>
        <v>0</v>
      </c>
      <c r="H81" s="390">
        <f>SUMPRODUCT((D4:D70="CM2")*(H4:H70="x"))</f>
        <v>0</v>
      </c>
      <c r="I81" s="395">
        <f>SUMPRODUCT((D4:D70="CM2")*(I4:I70="x"))</f>
        <v>0</v>
      </c>
      <c r="J81" s="511">
        <f>SUMPRODUCT((D4:D70="CM2")*(J4:J70="x"))</f>
        <v>0</v>
      </c>
      <c r="K81" s="442">
        <f>SUMPRODUCT((D4:D70="CM2")*(K4:K70="x"))</f>
        <v>0</v>
      </c>
      <c r="L81" s="340">
        <f>SUMPRODUCT((D4:D70="CM2")*(L4:L70="x"))</f>
        <v>0</v>
      </c>
      <c r="M81" s="478">
        <f>SUMPRODUCT((D4:D70="CM2")*(M4:M70="x"))</f>
        <v>0</v>
      </c>
      <c r="N81" s="340">
        <f>SUMPRODUCT((D4:D70="CM2")*(N4:N70="x"))</f>
        <v>0</v>
      </c>
      <c r="Q81">
        <f t="shared" si="0"/>
        <v>0</v>
      </c>
    </row>
    <row r="82" spans="1:17" ht="13" x14ac:dyDescent="0.3">
      <c r="A82" s="130"/>
      <c r="F82"/>
      <c r="G82" s="342"/>
      <c r="H82" s="376"/>
      <c r="I82" s="396"/>
      <c r="J82" s="496"/>
      <c r="K82" s="422"/>
      <c r="L82" s="259"/>
      <c r="M82" s="456"/>
      <c r="N82" s="259"/>
    </row>
    <row r="83" spans="1:17" ht="14.25" customHeight="1" x14ac:dyDescent="0.3">
      <c r="A83" s="130" t="s">
        <v>226</v>
      </c>
      <c r="F83" s="14">
        <f>SUM(F9:F37)</f>
        <v>717</v>
      </c>
      <c r="G83" s="362">
        <f t="shared" ref="G83:N83" si="1">SUM(G74:G81)</f>
        <v>0</v>
      </c>
      <c r="H83" s="391">
        <f t="shared" si="1"/>
        <v>0</v>
      </c>
      <c r="I83" s="410">
        <f t="shared" si="1"/>
        <v>0</v>
      </c>
      <c r="J83" s="512">
        <f t="shared" si="1"/>
        <v>0</v>
      </c>
      <c r="K83" s="443">
        <f t="shared" si="1"/>
        <v>0</v>
      </c>
      <c r="L83" s="341">
        <f t="shared" si="1"/>
        <v>0</v>
      </c>
      <c r="M83" s="479">
        <f t="shared" si="1"/>
        <v>0</v>
      </c>
      <c r="N83" s="341">
        <f t="shared" si="1"/>
        <v>0</v>
      </c>
      <c r="Q83">
        <f>SUM(G83:P83)</f>
        <v>0</v>
      </c>
    </row>
  </sheetData>
  <autoFilter ref="A3:P70"/>
  <mergeCells count="3">
    <mergeCell ref="G1:H1"/>
    <mergeCell ref="J1:K1"/>
    <mergeCell ref="M1:N1"/>
  </mergeCells>
  <pageMargins left="0.78749999999999998" right="0.78749999999999998" top="0.77013888888888904" bottom="0.390277777777778" header="0.3" footer="0.51180555555555496"/>
  <pageSetup paperSize="9" firstPageNumber="0" orientation="landscape" horizontalDpi="300" verticalDpi="300"/>
  <headerFooter>
    <oddHeader>&amp;C&amp;16RENCONTRES USEP&amp;R&amp;12 2010-2011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8"/>
  <sheetViews>
    <sheetView topLeftCell="A2" zoomScale="70" zoomScaleNormal="70" workbookViewId="0">
      <selection activeCell="E17" sqref="E17"/>
    </sheetView>
  </sheetViews>
  <sheetFormatPr baseColWidth="10" defaultColWidth="9.1796875" defaultRowHeight="12.5" x14ac:dyDescent="0.25"/>
  <cols>
    <col min="1" max="1" width="27.81640625" style="13"/>
    <col min="2" max="2" width="18.1796875" style="13"/>
    <col min="3" max="3" width="11.26953125" style="13"/>
    <col min="4" max="4" width="12.26953125" style="13"/>
    <col min="5" max="5" width="11.1796875" style="13"/>
    <col min="6" max="6" width="10" style="14"/>
    <col min="7" max="7" width="9.54296875" style="15"/>
    <col min="8" max="14" width="0" hidden="1"/>
    <col min="15" max="15" width="8.453125" style="13"/>
    <col min="16" max="16" width="10.1796875" style="13"/>
    <col min="17" max="17" width="40.1796875"/>
    <col min="18" max="18" width="21.54296875"/>
    <col min="19" max="19" width="26.7265625"/>
    <col min="20" max="1025" width="10.26953125"/>
  </cols>
  <sheetData>
    <row r="1" spans="1:18" ht="76.5" customHeight="1" x14ac:dyDescent="0.4">
      <c r="A1" s="16"/>
      <c r="B1" s="14"/>
      <c r="C1" s="14"/>
      <c r="D1" s="14"/>
      <c r="E1" s="14"/>
      <c r="F1"/>
      <c r="G1" s="614" t="s">
        <v>227</v>
      </c>
      <c r="H1" s="614"/>
      <c r="I1" s="17"/>
      <c r="J1" s="612" t="s">
        <v>228</v>
      </c>
      <c r="K1" s="612"/>
      <c r="L1" s="18"/>
      <c r="M1" s="613" t="s">
        <v>228</v>
      </c>
      <c r="N1" s="613"/>
      <c r="O1" s="14"/>
      <c r="P1" s="14"/>
      <c r="Q1" s="156" t="s">
        <v>318</v>
      </c>
    </row>
    <row r="2" spans="1:18" ht="13" thickBot="1" x14ac:dyDescent="0.3">
      <c r="A2"/>
      <c r="B2"/>
      <c r="C2"/>
      <c r="D2"/>
      <c r="E2"/>
      <c r="F2"/>
      <c r="G2" s="342"/>
      <c r="H2" s="343"/>
      <c r="I2" s="21"/>
      <c r="J2" s="22"/>
      <c r="K2" s="22"/>
      <c r="L2" s="23"/>
      <c r="M2" s="24"/>
      <c r="N2" s="24"/>
      <c r="O2"/>
      <c r="P2"/>
    </row>
    <row r="3" spans="1:18" s="34" customFormat="1" ht="124.5" customHeight="1" thickBot="1" x14ac:dyDescent="0.35">
      <c r="A3" s="25" t="s">
        <v>2</v>
      </c>
      <c r="B3" s="25" t="s">
        <v>229</v>
      </c>
      <c r="C3" s="25" t="s">
        <v>230</v>
      </c>
      <c r="D3" s="25" t="s">
        <v>231</v>
      </c>
      <c r="E3" s="26" t="s">
        <v>232</v>
      </c>
      <c r="F3" s="25" t="s">
        <v>233</v>
      </c>
      <c r="G3" s="344" t="s">
        <v>234</v>
      </c>
      <c r="H3" s="344" t="s">
        <v>235</v>
      </c>
      <c r="I3" s="28" t="s">
        <v>236</v>
      </c>
      <c r="J3" s="29" t="s">
        <v>237</v>
      </c>
      <c r="K3" s="29" t="s">
        <v>238</v>
      </c>
      <c r="L3" s="30" t="s">
        <v>239</v>
      </c>
      <c r="M3" s="31" t="s">
        <v>240</v>
      </c>
      <c r="N3" s="31" t="s">
        <v>241</v>
      </c>
      <c r="O3" s="32" t="s">
        <v>242</v>
      </c>
      <c r="P3" s="32" t="s">
        <v>243</v>
      </c>
      <c r="Q3" s="363" t="s">
        <v>313</v>
      </c>
    </row>
    <row r="4" spans="1:18" s="48" customFormat="1" ht="40" hidden="1" customHeight="1" x14ac:dyDescent="0.3">
      <c r="A4" s="136" t="s">
        <v>279</v>
      </c>
      <c r="B4" s="36" t="s">
        <v>280</v>
      </c>
      <c r="C4" s="36" t="s">
        <v>64</v>
      </c>
      <c r="D4" s="36" t="s">
        <v>101</v>
      </c>
      <c r="E4" s="36" t="s">
        <v>246</v>
      </c>
      <c r="F4" s="37" t="s">
        <v>281</v>
      </c>
      <c r="G4" s="345"/>
      <c r="H4" s="346" t="s">
        <v>32</v>
      </c>
      <c r="I4" s="60"/>
      <c r="J4" s="78" t="s">
        <v>32</v>
      </c>
      <c r="K4" s="72"/>
      <c r="L4" s="43" t="s">
        <v>32</v>
      </c>
      <c r="M4" s="45" t="s">
        <v>32</v>
      </c>
      <c r="N4" s="45"/>
      <c r="O4" s="36" t="s">
        <v>275</v>
      </c>
      <c r="P4" s="73" t="s">
        <v>264</v>
      </c>
      <c r="Q4" s="74" t="s">
        <v>247</v>
      </c>
      <c r="R4" s="74"/>
    </row>
    <row r="5" spans="1:18" ht="40" customHeight="1" thickBot="1" x14ac:dyDescent="0.35">
      <c r="A5" s="35"/>
      <c r="B5" s="36"/>
      <c r="C5" s="36"/>
      <c r="D5" s="36"/>
      <c r="E5" s="37"/>
      <c r="F5" s="38"/>
      <c r="G5" s="347"/>
      <c r="H5" s="348"/>
      <c r="I5" s="309"/>
      <c r="J5" s="307"/>
      <c r="K5" s="271"/>
      <c r="L5" s="271"/>
      <c r="M5" s="308"/>
      <c r="N5" s="271"/>
      <c r="O5" s="310"/>
      <c r="P5" s="311"/>
      <c r="Q5" s="47"/>
      <c r="R5" s="137"/>
    </row>
    <row r="6" spans="1:18" ht="40" hidden="1" customHeight="1" x14ac:dyDescent="0.3">
      <c r="A6" s="312"/>
      <c r="B6" s="305"/>
      <c r="C6" s="305"/>
      <c r="D6" s="305"/>
      <c r="E6" s="306"/>
      <c r="F6" s="271"/>
      <c r="G6" s="349"/>
      <c r="H6" s="348"/>
      <c r="I6" s="308"/>
      <c r="J6" s="271"/>
      <c r="K6" s="271"/>
      <c r="L6" s="271"/>
      <c r="M6" s="309"/>
      <c r="N6" s="271"/>
      <c r="O6" s="305"/>
      <c r="P6" s="313"/>
      <c r="Q6" s="47"/>
      <c r="R6" s="47"/>
    </row>
    <row r="7" spans="1:18" s="48" customFormat="1" ht="40" hidden="1" customHeight="1" x14ac:dyDescent="0.3">
      <c r="A7" s="312"/>
      <c r="B7" s="305"/>
      <c r="C7" s="305"/>
      <c r="D7" s="305"/>
      <c r="E7" s="306"/>
      <c r="F7" s="271"/>
      <c r="G7" s="349"/>
      <c r="H7" s="348"/>
      <c r="I7" s="308"/>
      <c r="J7" s="271"/>
      <c r="K7" s="271"/>
      <c r="L7" s="271"/>
      <c r="M7" s="309"/>
      <c r="N7" s="271"/>
      <c r="O7" s="305"/>
      <c r="P7" s="313"/>
      <c r="Q7" s="47"/>
      <c r="R7" s="47"/>
    </row>
    <row r="8" spans="1:18" ht="40" hidden="1" customHeight="1" x14ac:dyDescent="0.3">
      <c r="A8" s="314"/>
      <c r="B8" s="305"/>
      <c r="C8" s="305"/>
      <c r="D8" s="305"/>
      <c r="E8" s="306"/>
      <c r="F8" s="271"/>
      <c r="G8" s="349"/>
      <c r="H8" s="348"/>
      <c r="I8" s="308"/>
      <c r="J8" s="271"/>
      <c r="K8" s="271"/>
      <c r="L8" s="271"/>
      <c r="M8" s="309"/>
      <c r="N8" s="271"/>
      <c r="O8" s="305"/>
      <c r="P8" s="313"/>
      <c r="Q8" s="47"/>
      <c r="R8" s="47"/>
    </row>
    <row r="9" spans="1:18" ht="40" hidden="1" customHeight="1" x14ac:dyDescent="0.3">
      <c r="A9" s="315"/>
      <c r="B9" s="305"/>
      <c r="C9" s="305"/>
      <c r="D9" s="305"/>
      <c r="E9" s="306"/>
      <c r="F9" s="271"/>
      <c r="G9" s="349"/>
      <c r="H9" s="348"/>
      <c r="I9" s="308"/>
      <c r="J9" s="271"/>
      <c r="K9" s="271"/>
      <c r="L9" s="271"/>
      <c r="M9" s="308"/>
      <c r="N9" s="271"/>
      <c r="O9" s="305"/>
      <c r="P9" s="313"/>
      <c r="Q9" s="47"/>
      <c r="R9" s="47"/>
    </row>
    <row r="10" spans="1:18" ht="40" hidden="1" customHeight="1" x14ac:dyDescent="0.3">
      <c r="A10" s="315"/>
      <c r="B10" s="305"/>
      <c r="C10" s="305"/>
      <c r="D10" s="305"/>
      <c r="E10" s="306"/>
      <c r="F10" s="271"/>
      <c r="G10" s="349"/>
      <c r="H10" s="348"/>
      <c r="I10" s="308"/>
      <c r="J10" s="271"/>
      <c r="K10" s="271"/>
      <c r="L10" s="271"/>
      <c r="M10" s="309"/>
      <c r="N10" s="271"/>
      <c r="O10" s="305"/>
      <c r="P10" s="313"/>
      <c r="Q10" s="47"/>
      <c r="R10" s="47"/>
    </row>
    <row r="11" spans="1:18" ht="40" hidden="1" customHeight="1" x14ac:dyDescent="0.3">
      <c r="A11" s="312"/>
      <c r="B11" s="305"/>
      <c r="C11" s="305"/>
      <c r="D11" s="305"/>
      <c r="E11" s="306"/>
      <c r="F11" s="271"/>
      <c r="G11" s="349"/>
      <c r="H11" s="350"/>
      <c r="I11" s="309"/>
      <c r="J11" s="271"/>
      <c r="K11" s="271"/>
      <c r="L11" s="271"/>
      <c r="M11" s="308"/>
      <c r="N11" s="271"/>
      <c r="O11" s="305"/>
      <c r="P11" s="313"/>
      <c r="Q11" s="47"/>
      <c r="R11" s="47"/>
    </row>
    <row r="12" spans="1:18" ht="40" hidden="1" customHeight="1" x14ac:dyDescent="0.3">
      <c r="A12" s="312"/>
      <c r="B12" s="305"/>
      <c r="C12" s="305"/>
      <c r="D12" s="305"/>
      <c r="E12" s="306"/>
      <c r="F12" s="271"/>
      <c r="G12" s="349"/>
      <c r="H12" s="350"/>
      <c r="I12" s="309"/>
      <c r="J12" s="271"/>
      <c r="K12" s="271"/>
      <c r="L12" s="271"/>
      <c r="M12" s="308"/>
      <c r="N12" s="271"/>
      <c r="O12" s="305"/>
      <c r="P12" s="313"/>
      <c r="Q12" s="47"/>
      <c r="R12" s="47"/>
    </row>
    <row r="13" spans="1:18" ht="40" customHeight="1" thickBot="1" x14ac:dyDescent="0.35">
      <c r="A13" s="35" t="s">
        <v>341</v>
      </c>
      <c r="B13" s="36" t="s">
        <v>340</v>
      </c>
      <c r="C13" s="36" t="s">
        <v>201</v>
      </c>
      <c r="D13" s="36"/>
      <c r="E13" s="37"/>
      <c r="F13" s="541">
        <v>23</v>
      </c>
      <c r="G13" s="349"/>
      <c r="H13" s="348"/>
      <c r="I13" s="308"/>
      <c r="J13" s="271"/>
      <c r="K13" s="271"/>
      <c r="L13" s="271"/>
      <c r="M13" s="309"/>
      <c r="N13" s="271"/>
      <c r="O13" s="530"/>
      <c r="P13" s="313"/>
      <c r="R13" s="143"/>
    </row>
    <row r="14" spans="1:18" ht="40" hidden="1" customHeight="1" x14ac:dyDescent="0.3">
      <c r="A14" s="312"/>
      <c r="B14" s="305"/>
      <c r="C14" s="305"/>
      <c r="D14" s="305"/>
      <c r="E14" s="306"/>
      <c r="F14" s="321"/>
      <c r="G14" s="349"/>
      <c r="H14" s="350"/>
      <c r="I14" s="309"/>
      <c r="J14" s="271"/>
      <c r="K14" s="271"/>
      <c r="L14" s="271"/>
      <c r="M14" s="308"/>
      <c r="N14" s="271"/>
      <c r="O14" s="305"/>
      <c r="P14" s="313"/>
      <c r="Q14" s="47"/>
      <c r="R14" s="47"/>
    </row>
    <row r="15" spans="1:18" ht="40" hidden="1" customHeight="1" x14ac:dyDescent="0.3">
      <c r="A15" s="312"/>
      <c r="B15" s="305"/>
      <c r="C15" s="305"/>
      <c r="D15" s="305"/>
      <c r="E15" s="306"/>
      <c r="F15" s="321"/>
      <c r="G15" s="349"/>
      <c r="H15" s="350"/>
      <c r="I15" s="309"/>
      <c r="J15" s="271"/>
      <c r="K15" s="271"/>
      <c r="L15" s="271"/>
      <c r="M15" s="309"/>
      <c r="N15" s="271"/>
      <c r="O15" s="305"/>
      <c r="P15" s="313"/>
      <c r="Q15" s="47"/>
      <c r="R15" s="47"/>
    </row>
    <row r="16" spans="1:18" ht="40" hidden="1" customHeight="1" x14ac:dyDescent="0.3">
      <c r="A16" s="312"/>
      <c r="B16" s="305"/>
      <c r="C16" s="305"/>
      <c r="D16" s="305"/>
      <c r="E16" s="306"/>
      <c r="F16" s="321"/>
      <c r="G16" s="349"/>
      <c r="H16" s="350"/>
      <c r="I16" s="308"/>
      <c r="J16" s="271"/>
      <c r="K16" s="271"/>
      <c r="L16" s="271"/>
      <c r="M16" s="309"/>
      <c r="N16" s="271"/>
      <c r="O16" s="305"/>
      <c r="P16" s="313"/>
      <c r="Q16" s="70"/>
      <c r="R16" s="47"/>
    </row>
    <row r="17" spans="1:18" s="48" customFormat="1" ht="40" customHeight="1" thickBot="1" x14ac:dyDescent="0.35">
      <c r="A17" s="35" t="s">
        <v>341</v>
      </c>
      <c r="B17" s="36" t="s">
        <v>344</v>
      </c>
      <c r="C17" s="36" t="s">
        <v>97</v>
      </c>
      <c r="D17" s="36"/>
      <c r="E17" s="37"/>
      <c r="F17" s="541">
        <v>25</v>
      </c>
      <c r="G17" s="349"/>
      <c r="H17" s="349"/>
      <c r="I17" s="309"/>
      <c r="J17" s="271"/>
      <c r="K17" s="271"/>
      <c r="L17" s="309"/>
      <c r="M17" s="271"/>
      <c r="N17" s="271"/>
      <c r="O17" s="529"/>
      <c r="P17" s="313"/>
      <c r="Q17" s="47"/>
      <c r="R17" s="144"/>
    </row>
    <row r="18" spans="1:18" ht="40" customHeight="1" thickBot="1" x14ac:dyDescent="0.35">
      <c r="A18" s="35" t="s">
        <v>341</v>
      </c>
      <c r="B18" s="36" t="s">
        <v>390</v>
      </c>
      <c r="C18" s="36" t="s">
        <v>64</v>
      </c>
      <c r="D18" s="36"/>
      <c r="E18" s="37"/>
      <c r="F18" s="541">
        <v>24</v>
      </c>
      <c r="G18" s="349"/>
      <c r="H18" s="349"/>
      <c r="I18" s="308"/>
      <c r="J18" s="271"/>
      <c r="K18" s="271"/>
      <c r="L18" s="308"/>
      <c r="M18" s="271"/>
      <c r="N18" s="271"/>
      <c r="O18" s="529"/>
      <c r="P18" s="313"/>
      <c r="Q18" s="363" t="s">
        <v>311</v>
      </c>
      <c r="R18" s="532" t="s">
        <v>314</v>
      </c>
    </row>
    <row r="19" spans="1:18" ht="40" customHeight="1" thickBot="1" x14ac:dyDescent="0.35">
      <c r="A19" s="35" t="s">
        <v>341</v>
      </c>
      <c r="B19" s="36" t="s">
        <v>342</v>
      </c>
      <c r="C19" s="36" t="s">
        <v>44</v>
      </c>
      <c r="D19" s="36"/>
      <c r="E19" s="37"/>
      <c r="F19" s="541">
        <v>26</v>
      </c>
      <c r="G19" s="349"/>
      <c r="H19" s="349"/>
      <c r="I19" s="308"/>
      <c r="J19" s="271"/>
      <c r="K19" s="271"/>
      <c r="L19" s="308"/>
      <c r="M19" s="271"/>
      <c r="N19" s="271"/>
      <c r="O19" s="531"/>
      <c r="P19" s="313"/>
      <c r="Q19" s="363"/>
      <c r="R19" s="367"/>
    </row>
    <row r="20" spans="1:18" ht="40" hidden="1" customHeight="1" x14ac:dyDescent="0.3">
      <c r="A20" s="50" t="s">
        <v>13</v>
      </c>
      <c r="B20" s="36" t="s">
        <v>346</v>
      </c>
      <c r="C20" s="36" t="s">
        <v>20</v>
      </c>
      <c r="D20" s="36"/>
      <c r="E20" s="37"/>
      <c r="F20" s="541">
        <v>26</v>
      </c>
      <c r="G20" s="349"/>
      <c r="H20" s="348"/>
      <c r="I20" s="308"/>
      <c r="J20" s="271"/>
      <c r="K20" s="271"/>
      <c r="L20" s="271"/>
      <c r="M20" s="309"/>
      <c r="N20" s="271"/>
      <c r="O20" s="305"/>
      <c r="P20" s="313"/>
      <c r="Q20" s="363"/>
      <c r="R20" s="363"/>
    </row>
    <row r="21" spans="1:18" ht="40" hidden="1" customHeight="1" x14ac:dyDescent="0.3">
      <c r="A21" s="312"/>
      <c r="B21" s="305"/>
      <c r="C21" s="305"/>
      <c r="D21" s="305"/>
      <c r="E21" s="306"/>
      <c r="F21" s="321"/>
      <c r="G21" s="349"/>
      <c r="H21" s="348"/>
      <c r="I21" s="308"/>
      <c r="J21" s="271"/>
      <c r="K21" s="271"/>
      <c r="L21" s="271"/>
      <c r="M21" s="308"/>
      <c r="N21" s="271"/>
      <c r="O21" s="305"/>
      <c r="P21" s="313"/>
      <c r="Q21" s="363"/>
      <c r="R21" s="363"/>
    </row>
    <row r="22" spans="1:18" ht="40" hidden="1" customHeight="1" x14ac:dyDescent="0.3">
      <c r="A22" s="312"/>
      <c r="B22" s="305"/>
      <c r="C22" s="305"/>
      <c r="D22" s="305"/>
      <c r="E22" s="306"/>
      <c r="F22" s="321"/>
      <c r="G22" s="349"/>
      <c r="H22" s="348"/>
      <c r="I22" s="308"/>
      <c r="J22" s="271"/>
      <c r="K22" s="271"/>
      <c r="L22" s="271"/>
      <c r="M22" s="309"/>
      <c r="N22" s="271"/>
      <c r="O22" s="305"/>
      <c r="P22" s="313"/>
      <c r="Q22" s="363"/>
      <c r="R22" s="363"/>
    </row>
    <row r="23" spans="1:18" ht="40" hidden="1" customHeight="1" x14ac:dyDescent="0.3">
      <c r="A23" s="312"/>
      <c r="B23" s="305"/>
      <c r="C23" s="305"/>
      <c r="D23" s="305"/>
      <c r="E23" s="306"/>
      <c r="F23" s="321"/>
      <c r="G23" s="349"/>
      <c r="H23" s="348"/>
      <c r="I23" s="308"/>
      <c r="J23" s="271"/>
      <c r="K23" s="271"/>
      <c r="L23" s="271"/>
      <c r="M23" s="309"/>
      <c r="N23" s="271"/>
      <c r="O23" s="305"/>
      <c r="P23" s="313"/>
      <c r="Q23" s="363"/>
      <c r="R23" s="363"/>
    </row>
    <row r="24" spans="1:18" ht="40" hidden="1" customHeight="1" x14ac:dyDescent="0.3">
      <c r="A24" s="312"/>
      <c r="B24" s="305"/>
      <c r="C24" s="305"/>
      <c r="D24" s="305"/>
      <c r="E24" s="306"/>
      <c r="F24" s="321"/>
      <c r="G24" s="349"/>
      <c r="H24" s="350"/>
      <c r="I24" s="308"/>
      <c r="J24" s="271"/>
      <c r="K24" s="271"/>
      <c r="L24" s="271"/>
      <c r="M24" s="309"/>
      <c r="N24" s="271"/>
      <c r="O24" s="305"/>
      <c r="P24" s="313"/>
      <c r="Q24" s="363"/>
      <c r="R24" s="363"/>
    </row>
    <row r="25" spans="1:18" ht="40" hidden="1" customHeight="1" x14ac:dyDescent="0.3">
      <c r="A25" s="312"/>
      <c r="B25" s="305"/>
      <c r="C25" s="305"/>
      <c r="D25" s="305"/>
      <c r="E25" s="306"/>
      <c r="F25" s="321"/>
      <c r="G25" s="349"/>
      <c r="H25" s="348"/>
      <c r="I25" s="308"/>
      <c r="J25" s="271"/>
      <c r="K25" s="271"/>
      <c r="L25" s="271"/>
      <c r="M25" s="308"/>
      <c r="N25" s="271"/>
      <c r="O25" s="305"/>
      <c r="P25" s="313"/>
      <c r="Q25" s="363"/>
      <c r="R25" s="363"/>
    </row>
    <row r="26" spans="1:18" ht="40" hidden="1" customHeight="1" x14ac:dyDescent="0.3">
      <c r="A26" s="312"/>
      <c r="B26" s="305"/>
      <c r="C26" s="305"/>
      <c r="D26" s="305"/>
      <c r="E26" s="305"/>
      <c r="F26" s="320"/>
      <c r="G26" s="351"/>
      <c r="H26" s="349"/>
      <c r="I26" s="308"/>
      <c r="J26" s="271"/>
      <c r="K26" s="308"/>
      <c r="L26" s="271"/>
      <c r="M26" s="271"/>
      <c r="N26" s="271"/>
      <c r="O26" s="271"/>
      <c r="P26" s="313"/>
      <c r="Q26" s="363"/>
      <c r="R26" s="363"/>
    </row>
    <row r="27" spans="1:18" ht="40" customHeight="1" thickBot="1" x14ac:dyDescent="0.35">
      <c r="A27" s="50" t="s">
        <v>13</v>
      </c>
      <c r="B27" s="36" t="s">
        <v>346</v>
      </c>
      <c r="C27" s="36" t="s">
        <v>20</v>
      </c>
      <c r="D27" s="36"/>
      <c r="E27" s="37"/>
      <c r="F27" s="541">
        <v>26</v>
      </c>
      <c r="G27" s="352"/>
      <c r="H27" s="352"/>
      <c r="I27" s="304"/>
      <c r="J27" s="304"/>
      <c r="K27" s="304"/>
      <c r="L27" s="304"/>
      <c r="M27" s="304"/>
      <c r="N27" s="304"/>
      <c r="O27" s="537"/>
      <c r="P27" s="304"/>
      <c r="Q27" s="363"/>
      <c r="R27" s="368"/>
    </row>
    <row r="28" spans="1:18" ht="40" customHeight="1" thickBot="1" x14ac:dyDescent="0.4">
      <c r="A28" s="35" t="s">
        <v>362</v>
      </c>
      <c r="B28" s="69" t="s">
        <v>363</v>
      </c>
      <c r="C28" s="36" t="s">
        <v>44</v>
      </c>
      <c r="D28" s="36"/>
      <c r="E28" s="37"/>
      <c r="F28" s="26">
        <v>25</v>
      </c>
      <c r="G28" s="349"/>
      <c r="H28" s="349"/>
      <c r="I28" s="271"/>
      <c r="J28" s="305"/>
      <c r="K28" s="271"/>
      <c r="L28" s="271"/>
      <c r="M28" s="271"/>
      <c r="N28" s="271"/>
      <c r="O28" s="539"/>
      <c r="P28" s="317"/>
      <c r="Q28" s="363" t="s">
        <v>316</v>
      </c>
      <c r="R28" s="538" t="s">
        <v>315</v>
      </c>
    </row>
    <row r="29" spans="1:18" ht="40" customHeight="1" thickBot="1" x14ac:dyDescent="0.35">
      <c r="A29" s="35" t="s">
        <v>362</v>
      </c>
      <c r="B29" s="36" t="s">
        <v>366</v>
      </c>
      <c r="C29" s="36" t="s">
        <v>20</v>
      </c>
      <c r="D29" s="36"/>
      <c r="E29" s="37"/>
      <c r="F29" s="26">
        <v>21</v>
      </c>
      <c r="G29" s="349"/>
      <c r="H29" s="348"/>
      <c r="I29" s="308"/>
      <c r="J29" s="271"/>
      <c r="K29" s="309"/>
      <c r="L29" s="271"/>
      <c r="M29" s="271"/>
      <c r="N29" s="308"/>
      <c r="O29" s="531"/>
      <c r="P29" s="313"/>
      <c r="Q29" s="363"/>
      <c r="R29" s="369"/>
    </row>
    <row r="30" spans="1:18" ht="40" hidden="1" customHeight="1" x14ac:dyDescent="0.3">
      <c r="A30" s="35" t="s">
        <v>362</v>
      </c>
      <c r="B30" s="36" t="s">
        <v>368</v>
      </c>
      <c r="C30" s="36" t="s">
        <v>59</v>
      </c>
      <c r="D30" s="36"/>
      <c r="E30" s="37"/>
      <c r="F30" s="26">
        <v>12</v>
      </c>
      <c r="G30" s="351"/>
      <c r="H30" s="349"/>
      <c r="I30" s="308"/>
      <c r="J30" s="271"/>
      <c r="K30" s="308"/>
      <c r="L30" s="271"/>
      <c r="M30" s="271"/>
      <c r="N30" s="271"/>
      <c r="O30" s="271"/>
      <c r="P30" s="313"/>
      <c r="Q30" s="363"/>
      <c r="R30" s="369"/>
    </row>
    <row r="31" spans="1:18" ht="40" hidden="1" customHeight="1" x14ac:dyDescent="0.3">
      <c r="A31" s="35" t="s">
        <v>362</v>
      </c>
      <c r="B31" s="36" t="s">
        <v>366</v>
      </c>
      <c r="C31" s="36" t="s">
        <v>20</v>
      </c>
      <c r="D31" s="36"/>
      <c r="E31" s="37"/>
      <c r="F31" s="26">
        <v>21</v>
      </c>
      <c r="G31" s="351"/>
      <c r="H31" s="349"/>
      <c r="I31" s="271"/>
      <c r="J31" s="271"/>
      <c r="K31" s="271"/>
      <c r="L31" s="271"/>
      <c r="M31" s="309"/>
      <c r="N31" s="271"/>
      <c r="O31" s="271"/>
      <c r="P31" s="313"/>
      <c r="Q31" s="363"/>
      <c r="R31" s="369"/>
    </row>
    <row r="32" spans="1:18" ht="40" customHeight="1" thickBot="1" x14ac:dyDescent="0.35">
      <c r="A32" s="35" t="s">
        <v>362</v>
      </c>
      <c r="B32" s="36" t="s">
        <v>368</v>
      </c>
      <c r="C32" s="36" t="s">
        <v>59</v>
      </c>
      <c r="D32" s="36"/>
      <c r="E32" s="37"/>
      <c r="F32" s="26">
        <v>12</v>
      </c>
      <c r="G32" s="349"/>
      <c r="H32" s="348"/>
      <c r="I32" s="309"/>
      <c r="J32" s="271"/>
      <c r="K32" s="271"/>
      <c r="L32" s="271"/>
      <c r="M32" s="308"/>
      <c r="N32" s="271"/>
      <c r="O32" s="530"/>
      <c r="P32" s="313"/>
      <c r="Q32" s="363" t="s">
        <v>316</v>
      </c>
      <c r="R32" s="534" t="s">
        <v>317</v>
      </c>
    </row>
    <row r="33" spans="1:18" ht="40" hidden="1" customHeight="1" x14ac:dyDescent="0.3">
      <c r="A33" s="319"/>
      <c r="B33" s="305"/>
      <c r="C33" s="305"/>
      <c r="D33" s="305"/>
      <c r="E33" s="306"/>
      <c r="F33" s="320"/>
      <c r="G33" s="349"/>
      <c r="H33" s="349"/>
      <c r="I33" s="271"/>
      <c r="J33" s="308"/>
      <c r="K33" s="271"/>
      <c r="L33" s="271"/>
      <c r="M33" s="271"/>
      <c r="N33" s="308"/>
      <c r="O33" s="305"/>
      <c r="P33" s="317"/>
      <c r="Q33" s="370"/>
      <c r="R33" s="368"/>
    </row>
    <row r="34" spans="1:18" ht="40" hidden="1" customHeight="1" x14ac:dyDescent="0.3">
      <c r="A34" s="312"/>
      <c r="B34" s="305"/>
      <c r="C34" s="305"/>
      <c r="D34" s="305"/>
      <c r="E34" s="306"/>
      <c r="F34" s="320"/>
      <c r="G34" s="349"/>
      <c r="H34" s="350"/>
      <c r="I34" s="309"/>
      <c r="J34" s="271"/>
      <c r="K34" s="271"/>
      <c r="L34" s="309"/>
      <c r="M34" s="271"/>
      <c r="N34" s="271"/>
      <c r="O34" s="271"/>
      <c r="P34" s="313"/>
      <c r="Q34" s="363"/>
      <c r="R34" s="369"/>
    </row>
    <row r="35" spans="1:18" ht="40" hidden="1" customHeight="1" x14ac:dyDescent="0.3">
      <c r="A35" s="319"/>
      <c r="B35" s="305"/>
      <c r="C35" s="305"/>
      <c r="D35" s="305"/>
      <c r="E35" s="305"/>
      <c r="F35" s="320"/>
      <c r="G35" s="349"/>
      <c r="H35" s="349"/>
      <c r="I35" s="271"/>
      <c r="J35" s="308"/>
      <c r="K35" s="271"/>
      <c r="L35" s="271"/>
      <c r="M35" s="309"/>
      <c r="N35" s="271"/>
      <c r="O35" s="305"/>
      <c r="P35" s="317"/>
      <c r="Q35" s="370"/>
      <c r="R35" s="368"/>
    </row>
    <row r="36" spans="1:18" ht="40" hidden="1" customHeight="1" x14ac:dyDescent="0.3">
      <c r="A36" s="304"/>
      <c r="B36" s="305"/>
      <c r="C36" s="305"/>
      <c r="D36" s="305"/>
      <c r="E36" s="306"/>
      <c r="F36" s="320"/>
      <c r="G36" s="349"/>
      <c r="H36" s="349"/>
      <c r="I36" s="308"/>
      <c r="J36" s="271"/>
      <c r="K36" s="271"/>
      <c r="L36" s="308"/>
      <c r="M36" s="271"/>
      <c r="N36" s="271"/>
      <c r="O36" s="271"/>
      <c r="P36" s="313"/>
      <c r="Q36" s="363"/>
      <c r="R36" s="369"/>
    </row>
    <row r="37" spans="1:18" ht="40" hidden="1" customHeight="1" x14ac:dyDescent="0.3">
      <c r="A37" s="312"/>
      <c r="B37" s="305"/>
      <c r="C37" s="305"/>
      <c r="D37" s="305"/>
      <c r="E37" s="306"/>
      <c r="F37" s="320"/>
      <c r="G37" s="349"/>
      <c r="H37" s="349"/>
      <c r="I37" s="308"/>
      <c r="J37" s="271"/>
      <c r="K37" s="271"/>
      <c r="L37" s="308"/>
      <c r="M37" s="271"/>
      <c r="N37" s="271"/>
      <c r="O37" s="271"/>
      <c r="P37" s="313"/>
      <c r="Q37" s="363"/>
      <c r="R37" s="369"/>
    </row>
    <row r="38" spans="1:18" ht="40" hidden="1" customHeight="1" x14ac:dyDescent="0.3">
      <c r="A38" s="312"/>
      <c r="B38" s="305"/>
      <c r="C38" s="305"/>
      <c r="D38" s="305"/>
      <c r="E38" s="305"/>
      <c r="F38" s="320"/>
      <c r="G38" s="349"/>
      <c r="H38" s="349"/>
      <c r="I38" s="308"/>
      <c r="J38" s="271"/>
      <c r="K38" s="309"/>
      <c r="L38" s="271"/>
      <c r="M38" s="309"/>
      <c r="N38" s="271"/>
      <c r="O38" s="271"/>
      <c r="P38" s="313"/>
      <c r="Q38" s="363"/>
      <c r="R38" s="369"/>
    </row>
    <row r="39" spans="1:18" ht="40" hidden="1" customHeight="1" x14ac:dyDescent="0.3">
      <c r="A39" s="312"/>
      <c r="B39" s="305"/>
      <c r="C39" s="305"/>
      <c r="D39" s="305"/>
      <c r="E39" s="305"/>
      <c r="F39" s="320"/>
      <c r="G39" s="353"/>
      <c r="H39" s="349"/>
      <c r="I39" s="320"/>
      <c r="J39" s="271"/>
      <c r="K39" s="271"/>
      <c r="L39" s="271"/>
      <c r="M39" s="320"/>
      <c r="N39" s="271"/>
      <c r="O39" s="271"/>
      <c r="P39" s="313"/>
      <c r="Q39" s="363"/>
      <c r="R39" s="369"/>
    </row>
    <row r="40" spans="1:18" ht="40" customHeight="1" thickBot="1" x14ac:dyDescent="0.35">
      <c r="A40" s="35" t="s">
        <v>377</v>
      </c>
      <c r="B40" s="36" t="s">
        <v>379</v>
      </c>
      <c r="C40" s="36" t="s">
        <v>44</v>
      </c>
      <c r="D40" s="36"/>
      <c r="E40" s="36"/>
      <c r="F40" s="541">
        <v>30</v>
      </c>
      <c r="G40" s="352"/>
      <c r="H40" s="352"/>
      <c r="I40" s="304"/>
      <c r="J40" s="304"/>
      <c r="K40" s="304"/>
      <c r="L40" s="304"/>
      <c r="M40" s="304"/>
      <c r="N40" s="304"/>
      <c r="O40" s="537"/>
      <c r="P40" s="304"/>
      <c r="Q40" s="370"/>
      <c r="R40" s="369"/>
    </row>
    <row r="41" spans="1:18" ht="40" hidden="1" customHeight="1" x14ac:dyDescent="0.3">
      <c r="A41" s="312"/>
      <c r="B41" s="305"/>
      <c r="C41" s="305"/>
      <c r="D41" s="305"/>
      <c r="E41" s="305"/>
      <c r="F41" s="320"/>
      <c r="G41" s="349"/>
      <c r="H41" s="349"/>
      <c r="I41" s="309"/>
      <c r="J41" s="271"/>
      <c r="K41" s="271"/>
      <c r="L41" s="271"/>
      <c r="M41" s="308"/>
      <c r="N41" s="271"/>
      <c r="O41" s="305"/>
      <c r="P41" s="317"/>
      <c r="Q41" s="74"/>
      <c r="R41" s="74"/>
    </row>
    <row r="42" spans="1:18" ht="40" hidden="1" customHeight="1" x14ac:dyDescent="0.3">
      <c r="A42" s="312"/>
      <c r="B42" s="305"/>
      <c r="C42" s="305"/>
      <c r="D42" s="305"/>
      <c r="E42" s="305"/>
      <c r="F42" s="321"/>
      <c r="G42" s="349"/>
      <c r="H42" s="349"/>
      <c r="I42" s="271"/>
      <c r="J42" s="271"/>
      <c r="K42" s="271"/>
      <c r="L42" s="271"/>
      <c r="M42" s="271"/>
      <c r="N42" s="271"/>
      <c r="O42" s="323"/>
      <c r="P42" s="313"/>
      <c r="Q42" s="47"/>
      <c r="R42" s="47"/>
    </row>
    <row r="43" spans="1:18" ht="40" customHeight="1" thickBot="1" x14ac:dyDescent="0.3">
      <c r="A43" s="87" t="s">
        <v>386</v>
      </c>
      <c r="B43" s="88" t="s">
        <v>387</v>
      </c>
      <c r="C43" s="88" t="s">
        <v>75</v>
      </c>
      <c r="D43" s="88"/>
      <c r="E43" s="88"/>
      <c r="F43" s="554">
        <v>23</v>
      </c>
      <c r="G43" s="354"/>
      <c r="H43" s="354"/>
      <c r="I43" s="270"/>
      <c r="J43" s="270"/>
      <c r="K43" s="270"/>
      <c r="L43" s="270"/>
      <c r="M43" s="270"/>
      <c r="N43" s="270"/>
      <c r="O43" s="536"/>
      <c r="P43" s="325"/>
      <c r="Q43" s="95"/>
      <c r="R43" s="254"/>
    </row>
    <row r="44" spans="1:18" ht="40" hidden="1" customHeight="1" x14ac:dyDescent="0.3">
      <c r="A44" s="87" t="s">
        <v>386</v>
      </c>
      <c r="B44" s="88" t="s">
        <v>388</v>
      </c>
      <c r="C44" s="88"/>
      <c r="D44" s="88"/>
      <c r="E44" s="88"/>
      <c r="F44" s="554">
        <v>23</v>
      </c>
      <c r="G44" s="349"/>
      <c r="H44" s="355"/>
      <c r="I44" s="308"/>
      <c r="J44" s="271"/>
      <c r="K44" s="271"/>
      <c r="L44" s="308"/>
      <c r="M44" s="309"/>
      <c r="N44" s="271"/>
      <c r="O44" s="528"/>
      <c r="P44" s="313"/>
      <c r="Q44" s="47"/>
      <c r="R44" s="253"/>
    </row>
    <row r="45" spans="1:18" ht="40" hidden="1" customHeight="1" x14ac:dyDescent="0.3">
      <c r="A45" s="87" t="s">
        <v>386</v>
      </c>
      <c r="B45" s="88" t="s">
        <v>387</v>
      </c>
      <c r="C45" s="88" t="s">
        <v>75</v>
      </c>
      <c r="D45" s="88"/>
      <c r="E45" s="88"/>
      <c r="F45" s="554">
        <v>23</v>
      </c>
      <c r="G45" s="349"/>
      <c r="H45" s="349"/>
      <c r="I45" s="309"/>
      <c r="J45" s="271"/>
      <c r="K45" s="308"/>
      <c r="L45" s="271"/>
      <c r="M45" s="308"/>
      <c r="N45" s="271"/>
      <c r="O45" s="528"/>
      <c r="P45" s="313"/>
      <c r="Q45" s="47"/>
      <c r="R45" s="253"/>
    </row>
    <row r="46" spans="1:18" ht="40" customHeight="1" thickBot="1" x14ac:dyDescent="0.3">
      <c r="A46" s="87" t="s">
        <v>386</v>
      </c>
      <c r="B46" s="88" t="s">
        <v>388</v>
      </c>
      <c r="C46" s="88" t="s">
        <v>395</v>
      </c>
      <c r="D46" s="88"/>
      <c r="E46" s="88"/>
      <c r="F46" s="554">
        <v>23</v>
      </c>
      <c r="G46" s="354"/>
      <c r="H46" s="354"/>
      <c r="I46" s="270"/>
      <c r="J46" s="270"/>
      <c r="K46" s="270"/>
      <c r="L46" s="270"/>
      <c r="M46" s="270"/>
      <c r="N46" s="270"/>
      <c r="O46" s="536"/>
      <c r="P46" s="325"/>
      <c r="Q46" s="95"/>
      <c r="R46" s="253"/>
    </row>
    <row r="47" spans="1:18" ht="40" customHeight="1" thickBot="1" x14ac:dyDescent="0.35">
      <c r="A47" s="304"/>
      <c r="B47" s="304"/>
      <c r="C47" s="304"/>
      <c r="D47" s="304"/>
      <c r="E47" s="304"/>
      <c r="F47" s="322"/>
      <c r="G47" s="352"/>
      <c r="H47" s="352"/>
      <c r="I47" s="304"/>
      <c r="J47" s="304"/>
      <c r="K47" s="304"/>
      <c r="L47" s="304"/>
      <c r="M47" s="304"/>
      <c r="N47" s="304"/>
      <c r="O47" s="304"/>
      <c r="P47" s="304"/>
      <c r="Q47" s="47"/>
      <c r="R47" s="255"/>
    </row>
    <row r="48" spans="1:18" ht="40" customHeight="1" thickBot="1" x14ac:dyDescent="0.3">
      <c r="A48" s="324"/>
      <c r="B48" s="324"/>
      <c r="C48" s="324"/>
      <c r="D48" s="324"/>
      <c r="E48" s="324"/>
      <c r="F48" s="326"/>
      <c r="G48" s="356"/>
      <c r="H48" s="356"/>
      <c r="I48" s="324"/>
      <c r="J48" s="324"/>
      <c r="K48" s="324"/>
      <c r="L48" s="324"/>
      <c r="M48" s="324"/>
      <c r="N48" s="324"/>
      <c r="O48" s="324"/>
      <c r="P48" s="324"/>
      <c r="Q48" s="47"/>
      <c r="R48" s="254"/>
    </row>
    <row r="49" spans="1:18" ht="40" hidden="1" customHeight="1" x14ac:dyDescent="0.3">
      <c r="A49" s="312"/>
      <c r="B49" s="305"/>
      <c r="C49" s="305"/>
      <c r="D49" s="305"/>
      <c r="E49" s="306"/>
      <c r="F49" s="271"/>
      <c r="G49" s="349"/>
      <c r="H49" s="350"/>
      <c r="I49" s="309"/>
      <c r="J49" s="271"/>
      <c r="K49" s="271"/>
      <c r="L49" s="309"/>
      <c r="M49" s="271"/>
      <c r="N49" s="271"/>
      <c r="O49" s="271"/>
      <c r="P49" s="313"/>
      <c r="Q49" s="47"/>
      <c r="R49" s="253"/>
    </row>
    <row r="50" spans="1:18" ht="40" hidden="1" customHeight="1" x14ac:dyDescent="0.3">
      <c r="A50" s="312"/>
      <c r="B50" s="305"/>
      <c r="C50" s="305"/>
      <c r="D50" s="305"/>
      <c r="E50" s="306"/>
      <c r="F50" s="271"/>
      <c r="G50" s="349"/>
      <c r="H50" s="355"/>
      <c r="I50" s="309"/>
      <c r="J50" s="271"/>
      <c r="K50" s="271"/>
      <c r="L50" s="309"/>
      <c r="M50" s="308"/>
      <c r="N50" s="271"/>
      <c r="O50" s="305"/>
      <c r="P50" s="313"/>
      <c r="Q50" s="47"/>
      <c r="R50" s="253"/>
    </row>
    <row r="51" spans="1:18" ht="40" hidden="1" customHeight="1" x14ac:dyDescent="0.3">
      <c r="A51" s="312"/>
      <c r="B51" s="305"/>
      <c r="C51" s="305"/>
      <c r="D51" s="305"/>
      <c r="E51" s="305"/>
      <c r="F51" s="306"/>
      <c r="G51" s="349"/>
      <c r="H51" s="349"/>
      <c r="I51" s="309"/>
      <c r="J51" s="271"/>
      <c r="K51" s="271"/>
      <c r="L51" s="271"/>
      <c r="M51" s="309"/>
      <c r="N51" s="271"/>
      <c r="O51" s="305"/>
      <c r="P51" s="317"/>
      <c r="Q51" s="74"/>
      <c r="R51" s="253"/>
    </row>
    <row r="52" spans="1:18" ht="40" hidden="1" customHeight="1" x14ac:dyDescent="0.3">
      <c r="A52" s="327"/>
      <c r="B52" s="305"/>
      <c r="C52" s="305"/>
      <c r="D52" s="305"/>
      <c r="E52" s="306"/>
      <c r="F52" s="306"/>
      <c r="G52" s="349"/>
      <c r="H52" s="348"/>
      <c r="I52" s="271"/>
      <c r="J52" s="308"/>
      <c r="K52" s="271"/>
      <c r="L52" s="271"/>
      <c r="M52" s="309"/>
      <c r="N52" s="271"/>
      <c r="O52" s="271"/>
      <c r="P52" s="313"/>
      <c r="Q52" s="47"/>
      <c r="R52" s="253"/>
    </row>
    <row r="53" spans="1:18" ht="40" hidden="1" customHeight="1" x14ac:dyDescent="0.3">
      <c r="A53" s="312"/>
      <c r="B53" s="305"/>
      <c r="C53" s="305"/>
      <c r="D53" s="305"/>
      <c r="E53" s="305"/>
      <c r="F53" s="306"/>
      <c r="G53" s="349"/>
      <c r="H53" s="349"/>
      <c r="I53" s="271"/>
      <c r="J53" s="308"/>
      <c r="K53" s="271"/>
      <c r="L53" s="271"/>
      <c r="M53" s="271"/>
      <c r="N53" s="271"/>
      <c r="O53" s="305"/>
      <c r="P53" s="317"/>
      <c r="Q53" s="74"/>
      <c r="R53" s="253"/>
    </row>
    <row r="54" spans="1:18" ht="40" hidden="1" customHeight="1" x14ac:dyDescent="0.3">
      <c r="A54" s="312"/>
      <c r="B54" s="305"/>
      <c r="C54" s="305"/>
      <c r="D54" s="305"/>
      <c r="E54" s="305"/>
      <c r="F54" s="306"/>
      <c r="G54" s="351"/>
      <c r="H54" s="349"/>
      <c r="I54" s="271"/>
      <c r="J54" s="271"/>
      <c r="K54" s="308"/>
      <c r="L54" s="271"/>
      <c r="M54" s="271"/>
      <c r="N54" s="271"/>
      <c r="O54" s="271"/>
      <c r="P54" s="313"/>
      <c r="Q54" s="47"/>
      <c r="R54" s="253"/>
    </row>
    <row r="55" spans="1:18" ht="40" hidden="1" customHeight="1" x14ac:dyDescent="0.3">
      <c r="A55" s="312"/>
      <c r="B55" s="305"/>
      <c r="C55" s="305"/>
      <c r="D55" s="305"/>
      <c r="E55" s="306"/>
      <c r="F55" s="306"/>
      <c r="G55" s="349"/>
      <c r="H55" s="349"/>
      <c r="I55" s="309"/>
      <c r="J55" s="271"/>
      <c r="K55" s="271"/>
      <c r="L55" s="308"/>
      <c r="M55" s="271"/>
      <c r="N55" s="271"/>
      <c r="O55" s="271"/>
      <c r="P55" s="313"/>
      <c r="Q55" s="47"/>
      <c r="R55" s="253"/>
    </row>
    <row r="56" spans="1:18" ht="40" hidden="1" customHeight="1" x14ac:dyDescent="0.3">
      <c r="A56" s="312"/>
      <c r="B56" s="305"/>
      <c r="C56" s="305"/>
      <c r="D56" s="305"/>
      <c r="E56" s="306"/>
      <c r="F56" s="306"/>
      <c r="G56" s="349"/>
      <c r="H56" s="349"/>
      <c r="I56" s="309"/>
      <c r="J56" s="271"/>
      <c r="K56" s="271"/>
      <c r="L56" s="308"/>
      <c r="M56" s="271"/>
      <c r="N56" s="271"/>
      <c r="O56" s="271"/>
      <c r="P56" s="313"/>
      <c r="Q56" s="47"/>
      <c r="R56" s="253"/>
    </row>
    <row r="57" spans="1:18" ht="40" hidden="1" customHeight="1" x14ac:dyDescent="0.3">
      <c r="A57" s="312"/>
      <c r="B57" s="305"/>
      <c r="C57" s="305"/>
      <c r="D57" s="305"/>
      <c r="E57" s="306"/>
      <c r="F57" s="306"/>
      <c r="G57" s="349"/>
      <c r="H57" s="349"/>
      <c r="I57" s="271"/>
      <c r="J57" s="271"/>
      <c r="K57" s="328"/>
      <c r="L57" s="271"/>
      <c r="M57" s="328"/>
      <c r="N57" s="271"/>
      <c r="O57" s="271"/>
      <c r="P57" s="313"/>
      <c r="Q57" s="47"/>
      <c r="R57" s="253"/>
    </row>
    <row r="58" spans="1:18" ht="40" hidden="1" customHeight="1" x14ac:dyDescent="0.3">
      <c r="A58" s="312"/>
      <c r="B58" s="305"/>
      <c r="C58" s="305"/>
      <c r="D58" s="305"/>
      <c r="E58" s="306"/>
      <c r="F58" s="306"/>
      <c r="G58" s="349"/>
      <c r="H58" s="349"/>
      <c r="I58" s="309"/>
      <c r="J58" s="271"/>
      <c r="K58" s="271"/>
      <c r="L58" s="308"/>
      <c r="M58" s="271"/>
      <c r="N58" s="271"/>
      <c r="O58" s="271"/>
      <c r="P58" s="313"/>
      <c r="Q58" s="114"/>
      <c r="R58" s="253"/>
    </row>
    <row r="59" spans="1:18" ht="40" customHeight="1" thickBot="1" x14ac:dyDescent="0.3">
      <c r="A59" s="304"/>
      <c r="B59" s="304"/>
      <c r="C59" s="304"/>
      <c r="D59" s="304"/>
      <c r="E59" s="304"/>
      <c r="F59" s="322"/>
      <c r="G59" s="352"/>
      <c r="H59" s="352"/>
      <c r="I59" s="304"/>
      <c r="J59" s="304"/>
      <c r="K59" s="304"/>
      <c r="L59" s="304"/>
      <c r="M59" s="304"/>
      <c r="N59" s="304"/>
      <c r="O59" s="304"/>
      <c r="P59" s="304"/>
      <c r="Q59" s="38"/>
      <c r="R59" s="254"/>
    </row>
    <row r="60" spans="1:18" ht="40" customHeight="1" thickBot="1" x14ac:dyDescent="0.35">
      <c r="A60" s="304"/>
      <c r="B60" s="329"/>
      <c r="C60" s="329"/>
      <c r="D60" s="305"/>
      <c r="E60" s="330"/>
      <c r="F60" s="306"/>
      <c r="G60" s="349"/>
      <c r="H60" s="349"/>
      <c r="I60" s="271"/>
      <c r="J60" s="271"/>
      <c r="K60" s="308"/>
      <c r="L60" s="271"/>
      <c r="M60" s="308"/>
      <c r="N60" s="271"/>
      <c r="O60" s="323"/>
      <c r="P60" s="313"/>
      <c r="Q60" s="38"/>
      <c r="R60" s="253"/>
    </row>
    <row r="61" spans="1:18" ht="40" hidden="1" customHeight="1" x14ac:dyDescent="0.3">
      <c r="A61" s="312"/>
      <c r="B61" s="305"/>
      <c r="C61" s="305"/>
      <c r="D61" s="305"/>
      <c r="E61" s="306"/>
      <c r="F61" s="271"/>
      <c r="G61" s="349"/>
      <c r="H61" s="350"/>
      <c r="I61" s="309"/>
      <c r="J61" s="271"/>
      <c r="K61" s="271"/>
      <c r="L61" s="309"/>
      <c r="M61" s="271"/>
      <c r="N61" s="271"/>
      <c r="O61" s="271"/>
      <c r="P61" s="313"/>
      <c r="Q61" s="47"/>
      <c r="R61" s="47"/>
    </row>
    <row r="62" spans="1:18" ht="40" hidden="1" customHeight="1" x14ac:dyDescent="0.3">
      <c r="A62" s="312"/>
      <c r="B62" s="305"/>
      <c r="C62" s="305"/>
      <c r="D62" s="305"/>
      <c r="E62" s="306"/>
      <c r="F62" s="271"/>
      <c r="G62" s="349"/>
      <c r="H62" s="350"/>
      <c r="I62" s="309"/>
      <c r="J62" s="271"/>
      <c r="K62" s="271"/>
      <c r="L62" s="309"/>
      <c r="M62" s="271"/>
      <c r="N62" s="271"/>
      <c r="O62" s="271"/>
      <c r="P62" s="313"/>
      <c r="Q62" s="47"/>
      <c r="R62" s="47"/>
    </row>
    <row r="63" spans="1:18" ht="40" hidden="1" customHeight="1" x14ac:dyDescent="0.3">
      <c r="A63" s="312"/>
      <c r="B63" s="305"/>
      <c r="C63" s="305"/>
      <c r="D63" s="305"/>
      <c r="E63" s="306"/>
      <c r="F63" s="271"/>
      <c r="G63" s="349"/>
      <c r="H63" s="355"/>
      <c r="I63" s="309"/>
      <c r="J63" s="271"/>
      <c r="K63" s="271"/>
      <c r="L63" s="309"/>
      <c r="M63" s="308"/>
      <c r="N63" s="271"/>
      <c r="O63" s="305"/>
      <c r="P63" s="313"/>
      <c r="Q63" s="47"/>
      <c r="R63" s="47"/>
    </row>
    <row r="64" spans="1:18" ht="40" hidden="1" customHeight="1" x14ac:dyDescent="0.3">
      <c r="A64" s="312"/>
      <c r="B64" s="305"/>
      <c r="C64" s="305"/>
      <c r="D64" s="305"/>
      <c r="E64" s="305"/>
      <c r="F64" s="306"/>
      <c r="G64" s="349"/>
      <c r="H64" s="349"/>
      <c r="I64" s="309"/>
      <c r="J64" s="271"/>
      <c r="K64" s="271"/>
      <c r="L64" s="271"/>
      <c r="M64" s="309"/>
      <c r="N64" s="271"/>
      <c r="O64" s="305"/>
      <c r="P64" s="317"/>
      <c r="Q64" s="74"/>
      <c r="R64" s="74"/>
    </row>
    <row r="65" spans="1:18" ht="40" hidden="1" customHeight="1" x14ac:dyDescent="0.3">
      <c r="A65" s="327"/>
      <c r="B65" s="305"/>
      <c r="C65" s="305"/>
      <c r="D65" s="305"/>
      <c r="E65" s="306"/>
      <c r="F65" s="306"/>
      <c r="G65" s="349"/>
      <c r="H65" s="348"/>
      <c r="I65" s="271"/>
      <c r="J65" s="308"/>
      <c r="K65" s="271"/>
      <c r="L65" s="271"/>
      <c r="M65" s="309"/>
      <c r="N65" s="271"/>
      <c r="O65" s="271"/>
      <c r="P65" s="313"/>
      <c r="Q65" s="47"/>
      <c r="R65" s="47"/>
    </row>
    <row r="66" spans="1:18" ht="30" customHeight="1" thickBot="1" x14ac:dyDescent="0.35">
      <c r="A66" s="331"/>
      <c r="B66" s="332"/>
      <c r="C66" s="332"/>
      <c r="D66" s="333"/>
      <c r="E66" s="334"/>
      <c r="F66" s="334"/>
      <c r="G66" s="357"/>
      <c r="H66" s="358"/>
      <c r="I66" s="333"/>
      <c r="J66" s="333"/>
      <c r="K66" s="332"/>
      <c r="L66" s="333"/>
      <c r="M66" s="333"/>
      <c r="N66" s="333"/>
      <c r="O66" s="333"/>
      <c r="P66" s="335"/>
      <c r="Q66" s="74"/>
      <c r="R66" s="74"/>
    </row>
    <row r="67" spans="1:18" ht="33.75" customHeight="1" thickBot="1" x14ac:dyDescent="0.3">
      <c r="A67" s="331"/>
      <c r="B67" s="331"/>
      <c r="C67" s="331"/>
      <c r="D67" s="331"/>
      <c r="E67" s="331"/>
      <c r="F67" s="336"/>
      <c r="G67" s="359"/>
      <c r="H67" s="359"/>
      <c r="I67" s="331"/>
      <c r="J67" s="331"/>
      <c r="K67" s="331"/>
      <c r="L67" s="331"/>
      <c r="M67" s="331"/>
      <c r="N67" s="331"/>
      <c r="O67" s="331"/>
      <c r="P67" s="331"/>
      <c r="Q67" s="47"/>
      <c r="R67" s="47"/>
    </row>
    <row r="68" spans="1:18" ht="27.75" customHeight="1" x14ac:dyDescent="0.3">
      <c r="A68" s="9"/>
      <c r="B68" s="9"/>
      <c r="C68" s="9"/>
      <c r="D68" s="9"/>
      <c r="E68" s="9"/>
      <c r="F68" s="10"/>
      <c r="G68" s="360"/>
      <c r="H68" s="360"/>
      <c r="I68" s="121"/>
      <c r="J68" s="122"/>
      <c r="K68" s="122"/>
      <c r="L68" s="123"/>
      <c r="M68" s="124"/>
      <c r="N68" s="125"/>
      <c r="O68" s="119"/>
      <c r="P68" s="126"/>
      <c r="Q68" s="126"/>
      <c r="R68" s="126"/>
    </row>
    <row r="69" spans="1:18" ht="15.75" customHeight="1" x14ac:dyDescent="0.3">
      <c r="A69" s="50" t="s">
        <v>286</v>
      </c>
      <c r="B69" s="126"/>
      <c r="C69" s="126"/>
      <c r="D69" s="126"/>
      <c r="E69" s="126"/>
      <c r="F69" s="126"/>
      <c r="G69" s="361">
        <f>SUMPRODUCT((D4:D65="PS")*(G4:G65="x"))</f>
        <v>0</v>
      </c>
      <c r="H69" s="361">
        <f>SUMPRODUCT((D4:D65="PS")*(H4:H65="x"))</f>
        <v>0</v>
      </c>
      <c r="I69" s="127">
        <f>SUMPRODUCT((D4:D65="PS")*(I4:I65="x"))</f>
        <v>0</v>
      </c>
      <c r="J69" s="127">
        <f>SUMPRODUCT((D4:D65="PS")*(J4:J65="x"))</f>
        <v>0</v>
      </c>
      <c r="K69" s="127">
        <f>SUMPRODUCT((D4:D65="PS")*(K4:K65="x"))</f>
        <v>0</v>
      </c>
      <c r="L69" s="127">
        <f>SUMPRODUCT((D4:D65="PS")*(L4:L65="x"))</f>
        <v>0</v>
      </c>
      <c r="M69" s="127">
        <f>SUMPRODUCT((D4:D65="PS")*(M4:M65="x"))</f>
        <v>0</v>
      </c>
      <c r="N69" s="127">
        <f>SUMPRODUCT((D4:D65="PS")*(N4:N65="x"))</f>
        <v>0</v>
      </c>
      <c r="O69" s="119"/>
      <c r="P69" s="126"/>
      <c r="Q69">
        <f t="shared" ref="Q69:Q76" si="0">SUM(G69:P69)</f>
        <v>0</v>
      </c>
      <c r="R69" s="126"/>
    </row>
    <row r="70" spans="1:18" ht="15.75" customHeight="1" x14ac:dyDescent="0.3">
      <c r="A70" s="50" t="s">
        <v>287</v>
      </c>
      <c r="B70" s="126"/>
      <c r="C70" s="126"/>
      <c r="D70" s="126"/>
      <c r="E70" s="126"/>
      <c r="F70" s="126"/>
      <c r="G70" s="361">
        <f>SUMPRODUCT((D4:D65="MS")*(G4:G65="x"))</f>
        <v>0</v>
      </c>
      <c r="H70" s="361">
        <f>SUMPRODUCT((D4:D65="MS")*(H4:H65="x"))</f>
        <v>0</v>
      </c>
      <c r="I70" s="127">
        <f>SUMPRODUCT((D4:D65="MS")*(I4:I65="x"))</f>
        <v>0</v>
      </c>
      <c r="J70" s="127">
        <f>SUMPRODUCT((D4:D65="MS")*(J4:J65="x"))</f>
        <v>0</v>
      </c>
      <c r="K70" s="127">
        <f>SUMPRODUCT((D4:D65="MS")*(K4:K65="x"))</f>
        <v>0</v>
      </c>
      <c r="L70" s="127">
        <f>SUMPRODUCT((D4:D65="MS")*(L4:L65="x"))</f>
        <v>0</v>
      </c>
      <c r="M70" s="127">
        <f>SUMPRODUCT((D4:D65="MS")*(M4:M65="x"))</f>
        <v>0</v>
      </c>
      <c r="N70" s="127">
        <f>SUMPRODUCT((D4:D65="MS")*(N4:N65="x"))</f>
        <v>0</v>
      </c>
      <c r="O70" s="119"/>
      <c r="P70" s="126"/>
      <c r="Q70">
        <f t="shared" si="0"/>
        <v>0</v>
      </c>
      <c r="R70" s="126"/>
    </row>
    <row r="71" spans="1:18" ht="15.75" customHeight="1" x14ac:dyDescent="0.3">
      <c r="A71" s="50" t="s">
        <v>288</v>
      </c>
      <c r="B71" s="126"/>
      <c r="C71" s="126"/>
      <c r="D71" s="126"/>
      <c r="E71" s="126"/>
      <c r="F71" s="126"/>
      <c r="G71" s="361">
        <f>SUMPRODUCT((D4:D65="GS")*(G4:G65="x"))</f>
        <v>0</v>
      </c>
      <c r="H71" s="361">
        <f>SUMPRODUCT((D4:D65="GS")*(H4:H65="x"))</f>
        <v>0</v>
      </c>
      <c r="I71" s="127">
        <f>SUMPRODUCT((D4:D65="GS")*(I4:I65="x"))</f>
        <v>0</v>
      </c>
      <c r="J71" s="127">
        <f>SUMPRODUCT((D4:D65="GS")*(J4:J65="x"))</f>
        <v>0</v>
      </c>
      <c r="K71" s="127">
        <f>SUMPRODUCT((D4:D65="GS")*(K4:K65="x"))</f>
        <v>0</v>
      </c>
      <c r="L71" s="127">
        <f>SUMPRODUCT((D4:D65="GS")*(L4:L65="x"))</f>
        <v>0</v>
      </c>
      <c r="M71" s="127">
        <f>SUMPRODUCT((D4:D65="GS")*(M4:M65="x"))</f>
        <v>0</v>
      </c>
      <c r="N71" s="127">
        <f>SUMPRODUCT((D4:D65="GS")*(N4:N65="x"))</f>
        <v>0</v>
      </c>
      <c r="O71" s="119"/>
      <c r="P71" s="126"/>
      <c r="Q71">
        <f t="shared" si="0"/>
        <v>0</v>
      </c>
      <c r="R71" s="126"/>
    </row>
    <row r="72" spans="1:18" ht="13" x14ac:dyDescent="0.25">
      <c r="A72" s="50" t="s">
        <v>289</v>
      </c>
      <c r="F72"/>
      <c r="G72" s="361">
        <f>SUMPRODUCT((D4:D65="CP")*(G4:G65="x"))</f>
        <v>0</v>
      </c>
      <c r="H72" s="361">
        <f>SUMPRODUCT((D4:D65="CP")*(H4:H65="x"))</f>
        <v>0</v>
      </c>
      <c r="I72" s="17">
        <f>SUMPRODUCT((D4:D65="CP")*(I4:I65="x"))</f>
        <v>0</v>
      </c>
      <c r="J72" s="128">
        <f>SUMPRODUCT((D4:D65="CP")*(J4:J65="x"))</f>
        <v>0</v>
      </c>
      <c r="K72" s="128">
        <f>SUMPRODUCT((D4:D65="CP")*(K4:K65="x"))</f>
        <v>0</v>
      </c>
      <c r="L72" s="18">
        <f>SUMPRODUCT((D4:D65="CP")*(L4:L65="x"))</f>
        <v>0</v>
      </c>
      <c r="M72" s="129">
        <f>SUMPRODUCT((D4:D65="CP")*(M4:M65="x"))</f>
        <v>0</v>
      </c>
      <c r="N72" s="129">
        <f>SUMPRODUCT((D4:D65="CP")*(N4:N65="x"))</f>
        <v>0</v>
      </c>
      <c r="Q72">
        <f t="shared" si="0"/>
        <v>0</v>
      </c>
    </row>
    <row r="73" spans="1:18" ht="13" x14ac:dyDescent="0.25">
      <c r="A73" s="50" t="s">
        <v>290</v>
      </c>
      <c r="F73"/>
      <c r="G73" s="361">
        <f>SUMPRODUCT((D4:D65="CE1")*(G4:G65="x"))</f>
        <v>0</v>
      </c>
      <c r="H73" s="361">
        <f>SUMPRODUCT((D4:D65="CE1")*(H4:H65="x"))</f>
        <v>0</v>
      </c>
      <c r="I73" s="17">
        <f>SUMPRODUCT((D4:D65="CE1")*(I4:I65="x"))</f>
        <v>0</v>
      </c>
      <c r="J73" s="128">
        <f>SUMPRODUCT((D4:D65="CE1")*(J4:J65="x"))</f>
        <v>0</v>
      </c>
      <c r="K73" s="128">
        <f>SUMPRODUCT((D4:D65="CE1")*(K4:K65="x"))</f>
        <v>0</v>
      </c>
      <c r="L73" s="18">
        <f>SUMPRODUCT((D4:D65="CE1")*(L4:L65="x"))</f>
        <v>0</v>
      </c>
      <c r="M73" s="129">
        <f>SUMPRODUCT((D4:D65="CE1")*(M4:M65="x"))</f>
        <v>0</v>
      </c>
      <c r="N73" s="129">
        <f>SUMPRODUCT((D4:D65="CE1")*(N4:N65="x"))</f>
        <v>0</v>
      </c>
      <c r="Q73">
        <f t="shared" si="0"/>
        <v>0</v>
      </c>
    </row>
    <row r="74" spans="1:18" ht="13" x14ac:dyDescent="0.3">
      <c r="A74" s="130" t="s">
        <v>291</v>
      </c>
      <c r="F74"/>
      <c r="G74" s="361">
        <f>SUMPRODUCT((D4:D65="CE2")*(G4:G65="x"))</f>
        <v>0</v>
      </c>
      <c r="H74" s="361">
        <f>SUMPRODUCT((D4:D65="CE2")*(H4:H65="x"))</f>
        <v>0</v>
      </c>
      <c r="I74" s="17">
        <f>SUMPRODUCT((D4:D65="CE2")*(I4:I65="x"))</f>
        <v>0</v>
      </c>
      <c r="J74" s="128">
        <f>SUMPRODUCT((D4:D65="CE2")*(J4:J65="x"))</f>
        <v>0</v>
      </c>
      <c r="K74" s="128">
        <f>SUMPRODUCT((D4:D65="CE2")*(K4:K65="x"))</f>
        <v>0</v>
      </c>
      <c r="L74" s="18">
        <f>SUMPRODUCT((D4:D65="CE2")*(L4:L65="x"))</f>
        <v>0</v>
      </c>
      <c r="M74" s="129">
        <f>SUMPRODUCT((D4:D65="CE2")*(M4:M65="x"))</f>
        <v>0</v>
      </c>
      <c r="N74" s="129">
        <f>SUMPRODUCT((D4:D65="CE2")*(N4:N65="x"))</f>
        <v>0</v>
      </c>
      <c r="Q74">
        <f t="shared" si="0"/>
        <v>0</v>
      </c>
    </row>
    <row r="75" spans="1:18" ht="13" x14ac:dyDescent="0.3">
      <c r="A75" s="130" t="s">
        <v>292</v>
      </c>
      <c r="F75"/>
      <c r="G75" s="361">
        <f>SUMPRODUCT((D4:D65="CM1")*(G4:G65="x"))</f>
        <v>0</v>
      </c>
      <c r="H75" s="361">
        <f>SUMPRODUCT((D4:D65="CM1")*(H4:H65="x"))</f>
        <v>1</v>
      </c>
      <c r="I75" s="17">
        <f>SUMPRODUCT((D4:D65="CM1")*(I4:I65="x"))</f>
        <v>0</v>
      </c>
      <c r="J75" s="128">
        <f>SUMPRODUCT((D4:D65="CM1")*(J4:J65="x"))</f>
        <v>1</v>
      </c>
      <c r="K75" s="128">
        <f>SUMPRODUCT((D4:D65="CM1")*(K4:K65="x"))</f>
        <v>0</v>
      </c>
      <c r="L75" s="18">
        <f>SUMPRODUCT((D4:D65="CM1")*(L4:L65="x"))</f>
        <v>1</v>
      </c>
      <c r="M75" s="129">
        <f>SUMPRODUCT((D4:D65="CM1")*(M4:M65="x"))</f>
        <v>1</v>
      </c>
      <c r="N75" s="129">
        <f>SUMPRODUCT((D4:D65="CM1")*(N4:N65="x"))</f>
        <v>0</v>
      </c>
      <c r="Q75">
        <f t="shared" si="0"/>
        <v>4</v>
      </c>
    </row>
    <row r="76" spans="1:18" ht="13" x14ac:dyDescent="0.3">
      <c r="A76" s="130" t="s">
        <v>293</v>
      </c>
      <c r="F76"/>
      <c r="G76" s="361">
        <f>SUMPRODUCT((D4:D65="CM2")*(G4:G65="x"))</f>
        <v>0</v>
      </c>
      <c r="H76" s="361">
        <f>SUMPRODUCT((D4:D65="CM2")*(H4:H65="x"))</f>
        <v>0</v>
      </c>
      <c r="I76" s="17">
        <f>SUMPRODUCT((D4:D65="CM2")*(I4:I65="x"))</f>
        <v>0</v>
      </c>
      <c r="J76" s="128">
        <f>SUMPRODUCT((D4:D65="CM2")*(J4:J65="x"))</f>
        <v>0</v>
      </c>
      <c r="K76" s="128">
        <f>SUMPRODUCT((D4:D65="CM2")*(K4:K65="x"))</f>
        <v>0</v>
      </c>
      <c r="L76" s="18">
        <f>SUMPRODUCT((D4:D65="CM2")*(L4:L65="x"))</f>
        <v>0</v>
      </c>
      <c r="M76" s="129">
        <f>SUMPRODUCT((D4:D65="CM2")*(M4:M65="x"))</f>
        <v>0</v>
      </c>
      <c r="N76" s="129">
        <f>SUMPRODUCT((D4:D65="CM2")*(N4:N65="x"))</f>
        <v>0</v>
      </c>
      <c r="Q76">
        <f t="shared" si="0"/>
        <v>0</v>
      </c>
    </row>
    <row r="77" spans="1:18" ht="13" x14ac:dyDescent="0.3">
      <c r="A77" s="130"/>
      <c r="F77"/>
      <c r="G77" s="342"/>
      <c r="H77" s="343"/>
      <c r="I77" s="21"/>
      <c r="J77" s="22"/>
      <c r="K77" s="22"/>
      <c r="L77" s="23"/>
      <c r="M77" s="24"/>
      <c r="N77" s="24"/>
    </row>
    <row r="78" spans="1:18" ht="14.25" customHeight="1" x14ac:dyDescent="0.3">
      <c r="A78" s="130" t="s">
        <v>226</v>
      </c>
      <c r="F78" s="14">
        <f>SUM(F9:F35)</f>
        <v>241</v>
      </c>
      <c r="G78" s="362">
        <f t="shared" ref="G78:N78" si="1">SUM(G69:G76)</f>
        <v>0</v>
      </c>
      <c r="H78" s="362">
        <f t="shared" si="1"/>
        <v>1</v>
      </c>
      <c r="I78" s="132">
        <f t="shared" si="1"/>
        <v>0</v>
      </c>
      <c r="J78" s="133">
        <f t="shared" si="1"/>
        <v>1</v>
      </c>
      <c r="K78" s="133">
        <f t="shared" si="1"/>
        <v>0</v>
      </c>
      <c r="L78" s="134">
        <f t="shared" si="1"/>
        <v>1</v>
      </c>
      <c r="M78" s="135">
        <f t="shared" si="1"/>
        <v>1</v>
      </c>
      <c r="N78" s="135">
        <f t="shared" si="1"/>
        <v>0</v>
      </c>
      <c r="Q78">
        <f>SUM(G78:P78)</f>
        <v>4</v>
      </c>
    </row>
  </sheetData>
  <autoFilter ref="A3:P65"/>
  <mergeCells count="3">
    <mergeCell ref="G1:H1"/>
    <mergeCell ref="J1:K1"/>
    <mergeCell ref="M1:N1"/>
  </mergeCells>
  <pageMargins left="0.78749999999999998" right="0.78749999999999998" top="0.77013888888888904" bottom="0.390277777777778" header="0.3" footer="0.51180555555555496"/>
  <pageSetup paperSize="9" firstPageNumber="0" orientation="landscape" horizontalDpi="300" verticalDpi="300"/>
  <headerFooter>
    <oddHeader>&amp;C&amp;16RENCONTRES USEP&amp;R&amp;12 2010-2011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5"/>
  <sheetViews>
    <sheetView topLeftCell="A11" zoomScale="80" zoomScaleNormal="80" workbookViewId="0">
      <selection activeCell="Q24" sqref="Q24"/>
    </sheetView>
  </sheetViews>
  <sheetFormatPr baseColWidth="10" defaultColWidth="9.1796875" defaultRowHeight="12.5" x14ac:dyDescent="0.25"/>
  <cols>
    <col min="1" max="1" width="25.453125" style="13"/>
    <col min="2" max="2" width="18.1796875" style="13"/>
    <col min="3" max="3" width="11.26953125" style="13"/>
    <col min="4" max="4" width="12.26953125" style="13"/>
    <col min="5" max="5" width="11.1796875" style="13"/>
    <col min="6" max="6" width="10" style="14"/>
    <col min="7" max="7" width="0" style="15" hidden="1"/>
    <col min="8" max="8" width="7.54296875"/>
    <col min="9" max="14" width="0" hidden="1"/>
    <col min="15" max="16" width="0" style="13" hidden="1"/>
    <col min="17" max="17" width="39.453125"/>
    <col min="18" max="18" width="21.54296875"/>
    <col min="19" max="19" width="26.7265625"/>
    <col min="20" max="1025" width="10.26953125"/>
  </cols>
  <sheetData>
    <row r="1" spans="1:18" ht="76.5" customHeight="1" x14ac:dyDescent="0.4">
      <c r="A1" s="16"/>
      <c r="B1" s="14"/>
      <c r="C1" s="14"/>
      <c r="D1" s="14"/>
      <c r="E1" s="14"/>
      <c r="F1"/>
      <c r="G1" s="615" t="s">
        <v>227</v>
      </c>
      <c r="H1" s="615"/>
      <c r="I1" s="17"/>
      <c r="J1" s="612" t="s">
        <v>228</v>
      </c>
      <c r="K1" s="612"/>
      <c r="L1" s="18"/>
      <c r="M1" s="613" t="s">
        <v>228</v>
      </c>
      <c r="N1" s="613"/>
      <c r="O1" s="14"/>
      <c r="P1" s="14"/>
      <c r="Q1" s="156" t="s">
        <v>306</v>
      </c>
    </row>
    <row r="2" spans="1:18" ht="13" thickBot="1" x14ac:dyDescent="0.3">
      <c r="A2"/>
      <c r="B2"/>
      <c r="C2"/>
      <c r="D2"/>
      <c r="E2"/>
      <c r="F2"/>
      <c r="G2" s="375"/>
      <c r="H2" s="376"/>
      <c r="I2" s="21"/>
      <c r="J2" s="22"/>
      <c r="K2" s="22"/>
      <c r="L2" s="23"/>
      <c r="M2" s="24"/>
      <c r="N2" s="24"/>
      <c r="O2"/>
      <c r="P2"/>
    </row>
    <row r="3" spans="1:18" s="34" customFormat="1" ht="124.5" customHeight="1" thickBot="1" x14ac:dyDescent="0.35">
      <c r="A3" s="25" t="s">
        <v>2</v>
      </c>
      <c r="B3" s="25" t="s">
        <v>229</v>
      </c>
      <c r="C3" s="25" t="s">
        <v>230</v>
      </c>
      <c r="D3" s="25" t="s">
        <v>231</v>
      </c>
      <c r="E3" s="26" t="s">
        <v>232</v>
      </c>
      <c r="F3" s="25" t="s">
        <v>233</v>
      </c>
      <c r="G3" s="377" t="s">
        <v>234</v>
      </c>
      <c r="H3" s="377" t="s">
        <v>235</v>
      </c>
      <c r="I3" s="28" t="s">
        <v>236</v>
      </c>
      <c r="J3" s="29" t="s">
        <v>237</v>
      </c>
      <c r="K3" s="29" t="s">
        <v>238</v>
      </c>
      <c r="L3" s="30" t="s">
        <v>239</v>
      </c>
      <c r="M3" s="31" t="s">
        <v>240</v>
      </c>
      <c r="N3" s="31" t="s">
        <v>241</v>
      </c>
      <c r="O3" s="32" t="s">
        <v>242</v>
      </c>
      <c r="P3" s="32" t="s">
        <v>243</v>
      </c>
      <c r="Q3" s="363" t="s">
        <v>307</v>
      </c>
    </row>
    <row r="4" spans="1:18" s="48" customFormat="1" ht="40" customHeight="1" thickBot="1" x14ac:dyDescent="0.35">
      <c r="A4" s="35" t="s">
        <v>356</v>
      </c>
      <c r="B4" s="36" t="s">
        <v>357</v>
      </c>
      <c r="C4" s="36" t="s">
        <v>97</v>
      </c>
      <c r="D4" s="36"/>
      <c r="E4" s="37"/>
      <c r="F4" s="547">
        <v>25</v>
      </c>
      <c r="G4" s="378"/>
      <c r="H4" s="379"/>
      <c r="I4" s="58"/>
      <c r="J4" s="42"/>
      <c r="K4" s="42"/>
      <c r="L4" s="43"/>
      <c r="M4" s="49"/>
      <c r="N4" s="45"/>
      <c r="O4" s="140"/>
      <c r="P4" s="142"/>
      <c r="Q4" s="392" t="s">
        <v>404</v>
      </c>
      <c r="R4" s="545" t="s">
        <v>310</v>
      </c>
    </row>
    <row r="5" spans="1:18" ht="40" hidden="1" customHeight="1" x14ac:dyDescent="0.3">
      <c r="A5" s="35" t="s">
        <v>356</v>
      </c>
      <c r="B5" s="36" t="s">
        <v>358</v>
      </c>
      <c r="C5" s="36" t="s">
        <v>75</v>
      </c>
      <c r="D5" s="36"/>
      <c r="E5" s="37"/>
      <c r="F5" s="529">
        <v>20</v>
      </c>
      <c r="G5" s="380"/>
      <c r="H5" s="381"/>
      <c r="I5" s="58"/>
      <c r="J5" s="65"/>
      <c r="K5" s="42"/>
      <c r="L5" s="43"/>
      <c r="M5" s="49"/>
      <c r="N5" s="45"/>
      <c r="O5" s="66"/>
      <c r="P5" s="67"/>
      <c r="Q5" s="363"/>
      <c r="R5" s="369"/>
    </row>
    <row r="6" spans="1:18" ht="40" hidden="1" customHeight="1" x14ac:dyDescent="0.3">
      <c r="A6" s="35" t="s">
        <v>356</v>
      </c>
      <c r="B6" s="36" t="s">
        <v>359</v>
      </c>
      <c r="C6" s="36" t="s">
        <v>97</v>
      </c>
      <c r="D6" s="36"/>
      <c r="E6" s="37"/>
      <c r="F6" s="529">
        <v>25</v>
      </c>
      <c r="G6" s="378"/>
      <c r="H6" s="381"/>
      <c r="I6" s="41"/>
      <c r="J6" s="42"/>
      <c r="K6" s="42"/>
      <c r="L6" s="43"/>
      <c r="M6" s="44"/>
      <c r="N6" s="45"/>
      <c r="O6" s="36"/>
      <c r="P6" s="46"/>
      <c r="Q6" s="363"/>
      <c r="R6" s="369"/>
    </row>
    <row r="7" spans="1:18" s="48" customFormat="1" ht="40" hidden="1" customHeight="1" x14ac:dyDescent="0.3">
      <c r="A7" s="35" t="s">
        <v>356</v>
      </c>
      <c r="B7" s="36" t="s">
        <v>360</v>
      </c>
      <c r="C7" s="36" t="s">
        <v>97</v>
      </c>
      <c r="D7" s="36"/>
      <c r="E7" s="37"/>
      <c r="F7" s="550">
        <v>20</v>
      </c>
      <c r="G7" s="378"/>
      <c r="H7" s="381"/>
      <c r="I7" s="41"/>
      <c r="J7" s="42"/>
      <c r="K7" s="42"/>
      <c r="L7" s="43"/>
      <c r="M7" s="44"/>
      <c r="N7" s="45"/>
      <c r="O7" s="36"/>
      <c r="P7" s="46"/>
      <c r="Q7" s="363"/>
      <c r="R7" s="369"/>
    </row>
    <row r="8" spans="1:18" ht="40" hidden="1" customHeight="1" x14ac:dyDescent="0.3">
      <c r="A8" s="314"/>
      <c r="B8" s="305"/>
      <c r="C8" s="305"/>
      <c r="D8" s="305"/>
      <c r="E8" s="306"/>
      <c r="F8" s="529"/>
      <c r="G8" s="378"/>
      <c r="H8" s="381"/>
      <c r="I8" s="41"/>
      <c r="J8" s="42"/>
      <c r="K8" s="42"/>
      <c r="L8" s="43"/>
      <c r="M8" s="44"/>
      <c r="N8" s="45"/>
      <c r="O8" s="36"/>
      <c r="P8" s="46"/>
      <c r="Q8" s="363" t="s">
        <v>312</v>
      </c>
      <c r="R8" s="368" t="s">
        <v>309</v>
      </c>
    </row>
    <row r="9" spans="1:18" ht="40" hidden="1" customHeight="1" x14ac:dyDescent="0.3">
      <c r="A9" s="315"/>
      <c r="B9" s="305"/>
      <c r="C9" s="305"/>
      <c r="D9" s="305"/>
      <c r="E9" s="306"/>
      <c r="F9" s="529"/>
      <c r="G9" s="378"/>
      <c r="H9" s="381"/>
      <c r="I9" s="41"/>
      <c r="J9" s="42"/>
      <c r="K9" s="42"/>
      <c r="L9" s="43"/>
      <c r="M9" s="49"/>
      <c r="N9" s="45"/>
      <c r="O9" s="36"/>
      <c r="P9" s="46"/>
      <c r="Q9" s="363"/>
      <c r="R9" s="363"/>
    </row>
    <row r="10" spans="1:18" ht="40" hidden="1" customHeight="1" x14ac:dyDescent="0.3">
      <c r="A10" s="315"/>
      <c r="B10" s="305"/>
      <c r="C10" s="305"/>
      <c r="D10" s="305"/>
      <c r="E10" s="306"/>
      <c r="F10" s="529"/>
      <c r="G10" s="378"/>
      <c r="H10" s="381"/>
      <c r="I10" s="41"/>
      <c r="J10" s="42"/>
      <c r="K10" s="42"/>
      <c r="L10" s="43"/>
      <c r="M10" s="44"/>
      <c r="N10" s="45"/>
      <c r="O10" s="36"/>
      <c r="P10" s="46"/>
      <c r="Q10" s="370"/>
      <c r="R10" s="370"/>
    </row>
    <row r="11" spans="1:18" ht="40" customHeight="1" thickBot="1" x14ac:dyDescent="0.35">
      <c r="A11" s="35" t="s">
        <v>356</v>
      </c>
      <c r="B11" s="36" t="s">
        <v>358</v>
      </c>
      <c r="C11" s="36" t="s">
        <v>75</v>
      </c>
      <c r="D11" s="36"/>
      <c r="E11" s="37"/>
      <c r="F11" s="549">
        <v>20</v>
      </c>
      <c r="G11" s="382"/>
      <c r="H11" s="378"/>
      <c r="I11" s="41"/>
      <c r="J11" s="42"/>
      <c r="K11" s="72"/>
      <c r="L11" s="43"/>
      <c r="M11" s="45"/>
      <c r="N11" s="45"/>
      <c r="O11" s="141"/>
      <c r="P11" s="142"/>
      <c r="Q11" s="370"/>
      <c r="R11" s="363"/>
    </row>
    <row r="12" spans="1:18" ht="40" customHeight="1" thickBot="1" x14ac:dyDescent="0.35">
      <c r="A12" s="35" t="s">
        <v>356</v>
      </c>
      <c r="B12" s="36" t="s">
        <v>359</v>
      </c>
      <c r="C12" s="36" t="s">
        <v>97</v>
      </c>
      <c r="D12" s="36"/>
      <c r="E12" s="37"/>
      <c r="F12" s="542">
        <v>25</v>
      </c>
      <c r="G12" s="378"/>
      <c r="H12" s="378"/>
      <c r="I12" s="60"/>
      <c r="J12" s="42"/>
      <c r="K12" s="42"/>
      <c r="L12" s="43"/>
      <c r="M12" s="45"/>
      <c r="N12" s="45"/>
      <c r="O12" s="157"/>
      <c r="P12" s="142"/>
      <c r="Q12" s="363" t="s">
        <v>402</v>
      </c>
      <c r="R12" s="548" t="s">
        <v>309</v>
      </c>
    </row>
    <row r="13" spans="1:18" ht="40" hidden="1" customHeight="1" x14ac:dyDescent="0.3">
      <c r="A13" s="35" t="s">
        <v>356</v>
      </c>
      <c r="B13" s="36" t="s">
        <v>360</v>
      </c>
      <c r="C13" s="36" t="s">
        <v>97</v>
      </c>
      <c r="D13" s="36"/>
      <c r="E13" s="37"/>
      <c r="F13" s="543">
        <v>20</v>
      </c>
      <c r="G13" s="378"/>
      <c r="H13" s="381"/>
      <c r="I13" s="41"/>
      <c r="J13" s="42"/>
      <c r="K13" s="42"/>
      <c r="L13" s="43"/>
      <c r="M13" s="44"/>
      <c r="N13" s="45"/>
      <c r="O13" s="36"/>
      <c r="P13" s="46"/>
      <c r="Q13" s="363" t="s">
        <v>312</v>
      </c>
      <c r="R13" s="363" t="s">
        <v>308</v>
      </c>
    </row>
    <row r="14" spans="1:18" ht="40" customHeight="1" thickBot="1" x14ac:dyDescent="0.35">
      <c r="A14" s="35" t="s">
        <v>356</v>
      </c>
      <c r="B14" s="36" t="s">
        <v>360</v>
      </c>
      <c r="C14" s="36" t="s">
        <v>97</v>
      </c>
      <c r="D14" s="36"/>
      <c r="E14" s="37"/>
      <c r="F14" s="546">
        <v>20</v>
      </c>
      <c r="G14" s="378"/>
      <c r="H14" s="378"/>
      <c r="I14" s="58"/>
      <c r="J14" s="42"/>
      <c r="K14" s="42"/>
      <c r="L14" s="43"/>
      <c r="M14" s="44"/>
      <c r="N14" s="45"/>
      <c r="O14" s="140"/>
      <c r="P14" s="158"/>
      <c r="Q14" s="370"/>
      <c r="R14" s="363"/>
    </row>
    <row r="15" spans="1:18" ht="40" customHeight="1" thickBot="1" x14ac:dyDescent="0.35">
      <c r="A15" s="35" t="s">
        <v>362</v>
      </c>
      <c r="B15" s="36" t="s">
        <v>370</v>
      </c>
      <c r="C15" s="36" t="s">
        <v>16</v>
      </c>
      <c r="D15" s="36"/>
      <c r="E15" s="37"/>
      <c r="F15" s="549">
        <v>19</v>
      </c>
      <c r="G15" s="382"/>
      <c r="H15" s="378"/>
      <c r="I15" s="60"/>
      <c r="J15" s="42"/>
      <c r="K15" s="72"/>
      <c r="L15" s="43"/>
      <c r="M15" s="45"/>
      <c r="N15" s="45"/>
      <c r="O15" s="141"/>
      <c r="P15" s="142"/>
      <c r="Q15" s="363" t="s">
        <v>403</v>
      </c>
      <c r="R15" s="540" t="s">
        <v>308</v>
      </c>
    </row>
    <row r="16" spans="1:18" ht="40" customHeight="1" thickBot="1" x14ac:dyDescent="0.35">
      <c r="A16" s="35" t="s">
        <v>362</v>
      </c>
      <c r="B16" s="36" t="s">
        <v>371</v>
      </c>
      <c r="C16" s="36" t="s">
        <v>101</v>
      </c>
      <c r="D16" s="36"/>
      <c r="E16" s="37"/>
      <c r="F16" s="549">
        <v>23</v>
      </c>
      <c r="G16" s="378"/>
      <c r="H16" s="378"/>
      <c r="I16" s="60"/>
      <c r="J16" s="72"/>
      <c r="K16" s="42"/>
      <c r="L16" s="43"/>
      <c r="M16" s="44"/>
      <c r="N16" s="45"/>
      <c r="O16" s="159"/>
      <c r="P16" s="161"/>
      <c r="Q16" s="74"/>
      <c r="R16" s="47"/>
    </row>
    <row r="17" spans="1:18" s="48" customFormat="1" ht="40" hidden="1" customHeight="1" x14ac:dyDescent="0.3">
      <c r="A17" s="312"/>
      <c r="B17" s="305"/>
      <c r="C17" s="305"/>
      <c r="D17" s="305"/>
      <c r="E17" s="306"/>
      <c r="F17" s="321"/>
      <c r="G17" s="378"/>
      <c r="H17" s="381"/>
      <c r="I17" s="41"/>
      <c r="J17" s="42"/>
      <c r="K17" s="42"/>
      <c r="L17" s="43"/>
      <c r="M17" s="44"/>
      <c r="N17" s="45"/>
      <c r="O17" s="36"/>
      <c r="P17" s="46"/>
      <c r="Q17" s="47"/>
      <c r="R17" s="47"/>
    </row>
    <row r="18" spans="1:18" ht="40" hidden="1" customHeight="1" x14ac:dyDescent="0.3">
      <c r="A18" s="312"/>
      <c r="B18" s="305"/>
      <c r="C18" s="305"/>
      <c r="D18" s="305"/>
      <c r="E18" s="306"/>
      <c r="F18" s="321"/>
      <c r="G18" s="378"/>
      <c r="H18" s="381"/>
      <c r="I18" s="58"/>
      <c r="J18" s="42"/>
      <c r="K18" s="42"/>
      <c r="L18" s="43"/>
      <c r="M18" s="49"/>
      <c r="N18" s="45"/>
      <c r="O18" s="36"/>
      <c r="P18" s="46"/>
      <c r="Q18" s="47"/>
      <c r="R18" s="47"/>
    </row>
    <row r="19" spans="1:18" ht="40" hidden="1" customHeight="1" x14ac:dyDescent="0.3">
      <c r="A19" s="312"/>
      <c r="B19" s="305"/>
      <c r="C19" s="305"/>
      <c r="D19" s="305"/>
      <c r="E19" s="306"/>
      <c r="F19" s="321"/>
      <c r="G19" s="378"/>
      <c r="H19" s="381"/>
      <c r="I19" s="41"/>
      <c r="J19" s="42"/>
      <c r="K19" s="42"/>
      <c r="L19" s="43"/>
      <c r="M19" s="49"/>
      <c r="N19" s="45"/>
      <c r="O19" s="36"/>
      <c r="P19" s="46"/>
      <c r="Q19" s="47"/>
      <c r="R19" s="47"/>
    </row>
    <row r="20" spans="1:18" ht="40" hidden="1" customHeight="1" x14ac:dyDescent="0.3">
      <c r="A20" s="312"/>
      <c r="B20" s="305"/>
      <c r="C20" s="305"/>
      <c r="D20" s="305"/>
      <c r="E20" s="306"/>
      <c r="F20" s="321"/>
      <c r="G20" s="378"/>
      <c r="H20" s="381"/>
      <c r="I20" s="41"/>
      <c r="J20" s="42"/>
      <c r="K20" s="42"/>
      <c r="L20" s="43"/>
      <c r="M20" s="44"/>
      <c r="N20" s="45"/>
      <c r="O20" s="36"/>
      <c r="P20" s="46"/>
      <c r="Q20" s="47"/>
      <c r="R20" s="47"/>
    </row>
    <row r="21" spans="1:18" ht="40" hidden="1" customHeight="1" x14ac:dyDescent="0.3">
      <c r="A21" s="312"/>
      <c r="B21" s="305"/>
      <c r="C21" s="305"/>
      <c r="D21" s="305"/>
      <c r="E21" s="306"/>
      <c r="F21" s="321"/>
      <c r="G21" s="378"/>
      <c r="H21" s="381"/>
      <c r="I21" s="41"/>
      <c r="J21" s="42"/>
      <c r="K21" s="42"/>
      <c r="L21" s="43"/>
      <c r="M21" s="49"/>
      <c r="N21" s="45"/>
      <c r="O21" s="36"/>
      <c r="P21" s="46"/>
      <c r="Q21" s="47"/>
      <c r="R21" s="47"/>
    </row>
    <row r="22" spans="1:18" ht="40" hidden="1" customHeight="1" x14ac:dyDescent="0.3">
      <c r="A22" s="312"/>
      <c r="B22" s="305"/>
      <c r="C22" s="305"/>
      <c r="D22" s="305"/>
      <c r="E22" s="306"/>
      <c r="F22" s="321"/>
      <c r="G22" s="378"/>
      <c r="H22" s="381"/>
      <c r="I22" s="41"/>
      <c r="J22" s="42"/>
      <c r="K22" s="42"/>
      <c r="L22" s="43"/>
      <c r="M22" s="44"/>
      <c r="N22" s="45"/>
      <c r="O22" s="36"/>
      <c r="P22" s="46"/>
      <c r="Q22" s="47"/>
      <c r="R22" s="47"/>
    </row>
    <row r="23" spans="1:18" ht="40" hidden="1" customHeight="1" x14ac:dyDescent="0.3">
      <c r="A23" s="312"/>
      <c r="B23" s="305"/>
      <c r="C23" s="305"/>
      <c r="D23" s="305"/>
      <c r="E23" s="306"/>
      <c r="F23" s="321"/>
      <c r="G23" s="378"/>
      <c r="H23" s="381"/>
      <c r="I23" s="41"/>
      <c r="J23" s="42"/>
      <c r="K23" s="42"/>
      <c r="L23" s="43"/>
      <c r="M23" s="44"/>
      <c r="N23" s="45"/>
      <c r="O23" s="36"/>
      <c r="P23" s="46"/>
      <c r="Q23" s="47"/>
      <c r="R23" s="47"/>
    </row>
    <row r="24" spans="1:18" ht="40" customHeight="1" thickBot="1" x14ac:dyDescent="0.35">
      <c r="A24" s="50" t="s">
        <v>380</v>
      </c>
      <c r="B24" s="36" t="s">
        <v>381</v>
      </c>
      <c r="C24" s="36" t="s">
        <v>20</v>
      </c>
      <c r="D24" s="36"/>
      <c r="E24" s="37"/>
      <c r="F24" s="547">
        <v>27</v>
      </c>
      <c r="G24" s="378"/>
      <c r="H24" s="381"/>
      <c r="I24" s="41"/>
      <c r="J24" s="42"/>
      <c r="K24" s="42"/>
      <c r="L24" s="43"/>
      <c r="M24" s="44"/>
      <c r="N24" s="45"/>
      <c r="O24" s="159"/>
      <c r="P24" s="162"/>
      <c r="Q24" s="47"/>
      <c r="R24" s="47"/>
    </row>
    <row r="25" spans="1:18" ht="40" customHeight="1" thickBot="1" x14ac:dyDescent="0.35">
      <c r="A25" s="50" t="s">
        <v>380</v>
      </c>
      <c r="B25" s="36" t="s">
        <v>382</v>
      </c>
      <c r="C25" s="36" t="s">
        <v>44</v>
      </c>
      <c r="D25" s="36"/>
      <c r="E25" s="36"/>
      <c r="F25" s="546">
        <v>26</v>
      </c>
      <c r="G25" s="378"/>
      <c r="H25" s="381"/>
      <c r="I25" s="41"/>
      <c r="J25" s="42"/>
      <c r="K25" s="42"/>
      <c r="L25" s="43"/>
      <c r="M25" s="44"/>
      <c r="N25" s="45"/>
      <c r="O25" s="159"/>
      <c r="P25" s="162"/>
      <c r="Q25" s="47"/>
      <c r="R25" s="47"/>
    </row>
    <row r="26" spans="1:18" ht="40" customHeight="1" thickBot="1" x14ac:dyDescent="0.35">
      <c r="A26" s="50" t="s">
        <v>380</v>
      </c>
      <c r="B26" s="36" t="s">
        <v>383</v>
      </c>
      <c r="C26" s="36" t="s">
        <v>97</v>
      </c>
      <c r="D26" s="36"/>
      <c r="E26" s="37"/>
      <c r="F26" s="544">
        <v>25</v>
      </c>
      <c r="G26" s="378"/>
      <c r="H26" s="378"/>
      <c r="I26" s="41"/>
      <c r="J26" s="42"/>
      <c r="K26" s="42"/>
      <c r="L26" s="59"/>
      <c r="M26" s="45"/>
      <c r="N26" s="45"/>
      <c r="O26" s="160"/>
      <c r="P26" s="162"/>
      <c r="Q26" s="47"/>
      <c r="R26" s="47"/>
    </row>
    <row r="27" spans="1:18" ht="40" hidden="1" customHeight="1" x14ac:dyDescent="0.3">
      <c r="A27" s="50" t="s">
        <v>380</v>
      </c>
      <c r="B27" s="36" t="s">
        <v>384</v>
      </c>
      <c r="C27" s="36" t="s">
        <v>75</v>
      </c>
      <c r="D27" s="36"/>
      <c r="E27" s="36"/>
      <c r="F27" s="26">
        <v>24</v>
      </c>
      <c r="G27" s="378"/>
      <c r="H27" s="381"/>
      <c r="I27" s="41"/>
      <c r="J27" s="42"/>
      <c r="K27" s="42"/>
      <c r="L27" s="43"/>
      <c r="M27" s="49"/>
      <c r="N27" s="45"/>
      <c r="O27" s="36"/>
      <c r="P27" s="46"/>
      <c r="Q27" s="70"/>
      <c r="R27" s="47"/>
    </row>
    <row r="28" spans="1:18" ht="40" customHeight="1" thickBot="1" x14ac:dyDescent="0.35">
      <c r="A28" s="50" t="s">
        <v>380</v>
      </c>
      <c r="B28" s="36" t="s">
        <v>385</v>
      </c>
      <c r="C28" s="36" t="s">
        <v>64</v>
      </c>
      <c r="D28" s="36"/>
      <c r="E28" s="36"/>
      <c r="F28" s="543">
        <v>28</v>
      </c>
      <c r="G28" s="378"/>
      <c r="H28" s="379"/>
      <c r="I28" s="58"/>
      <c r="J28" s="42"/>
      <c r="K28" s="42"/>
      <c r="L28" s="68"/>
      <c r="M28" s="45"/>
      <c r="N28" s="45"/>
      <c r="O28" s="146"/>
      <c r="P28" s="148"/>
      <c r="Q28" s="47"/>
      <c r="R28" s="47"/>
    </row>
    <row r="29" spans="1:18" ht="40" hidden="1" customHeight="1" x14ac:dyDescent="0.3">
      <c r="A29" s="312"/>
      <c r="B29" s="305"/>
      <c r="C29" s="305"/>
      <c r="D29" s="305"/>
      <c r="E29" s="306"/>
      <c r="F29" s="552"/>
      <c r="G29" s="378"/>
      <c r="H29" s="378"/>
      <c r="I29" s="58"/>
      <c r="J29" s="42"/>
      <c r="K29" s="42"/>
      <c r="L29" s="68"/>
      <c r="M29" s="45"/>
      <c r="N29" s="45"/>
      <c r="O29" s="38"/>
      <c r="P29" s="46"/>
      <c r="Q29" s="47"/>
      <c r="R29" s="47"/>
    </row>
    <row r="30" spans="1:18" ht="40" hidden="1" customHeight="1" x14ac:dyDescent="0.35">
      <c r="A30" s="312"/>
      <c r="B30" s="316"/>
      <c r="C30" s="305"/>
      <c r="D30" s="305"/>
      <c r="E30" s="306"/>
      <c r="F30" s="552"/>
      <c r="G30" s="378"/>
      <c r="H30" s="378"/>
      <c r="I30" s="41"/>
      <c r="J30" s="42"/>
      <c r="K30" s="42"/>
      <c r="L30" s="59"/>
      <c r="M30" s="45"/>
      <c r="N30" s="45"/>
      <c r="O30" s="38"/>
      <c r="P30" s="46"/>
      <c r="Q30" s="70"/>
      <c r="R30" s="47"/>
    </row>
    <row r="31" spans="1:18" ht="40" hidden="1" customHeight="1" x14ac:dyDescent="0.3">
      <c r="A31" s="312"/>
      <c r="B31" s="305"/>
      <c r="C31" s="305"/>
      <c r="D31" s="305"/>
      <c r="E31" s="306"/>
      <c r="F31" s="552"/>
      <c r="G31" s="378"/>
      <c r="H31" s="378"/>
      <c r="I31" s="60"/>
      <c r="J31" s="77"/>
      <c r="K31" s="42"/>
      <c r="L31" s="43"/>
      <c r="M31" s="45"/>
      <c r="N31" s="45"/>
      <c r="O31" s="36"/>
      <c r="P31" s="73"/>
      <c r="Q31" s="70"/>
      <c r="R31" s="74"/>
    </row>
    <row r="32" spans="1:18" ht="40" hidden="1" customHeight="1" x14ac:dyDescent="0.3">
      <c r="A32" s="312"/>
      <c r="B32" s="305"/>
      <c r="C32" s="305"/>
      <c r="D32" s="305"/>
      <c r="E32" s="305"/>
      <c r="F32" s="553"/>
      <c r="G32" s="378"/>
      <c r="H32" s="381"/>
      <c r="I32" s="41"/>
      <c r="J32" s="42"/>
      <c r="K32" s="78"/>
      <c r="L32" s="43"/>
      <c r="M32" s="45"/>
      <c r="N32" s="49"/>
      <c r="O32" s="38"/>
      <c r="P32" s="46"/>
      <c r="Q32" s="70"/>
      <c r="R32" s="47"/>
    </row>
    <row r="33" spans="1:18" ht="40" hidden="1" customHeight="1" x14ac:dyDescent="0.3">
      <c r="A33" s="312"/>
      <c r="B33" s="305"/>
      <c r="C33" s="305"/>
      <c r="D33" s="305"/>
      <c r="E33" s="305"/>
      <c r="F33" s="552"/>
      <c r="G33" s="378"/>
      <c r="H33" s="378"/>
      <c r="I33" s="58"/>
      <c r="J33" s="42"/>
      <c r="K33" s="78"/>
      <c r="L33" s="43"/>
      <c r="M33" s="45"/>
      <c r="N33" s="45"/>
      <c r="O33" s="38"/>
      <c r="P33" s="46"/>
      <c r="Q33" s="47"/>
      <c r="R33" s="47"/>
    </row>
    <row r="34" spans="1:18" ht="40" hidden="1" customHeight="1" x14ac:dyDescent="0.3">
      <c r="A34" s="312"/>
      <c r="B34" s="305"/>
      <c r="C34" s="305"/>
      <c r="D34" s="305"/>
      <c r="E34" s="305"/>
      <c r="F34" s="552"/>
      <c r="G34" s="382"/>
      <c r="H34" s="378"/>
      <c r="I34" s="41"/>
      <c r="J34" s="42"/>
      <c r="K34" s="72"/>
      <c r="L34" s="43"/>
      <c r="M34" s="45"/>
      <c r="N34" s="45"/>
      <c r="O34" s="38"/>
      <c r="P34" s="46"/>
      <c r="Q34" s="47"/>
      <c r="R34" s="47"/>
    </row>
    <row r="35" spans="1:18" ht="40" hidden="1" customHeight="1" x14ac:dyDescent="0.3">
      <c r="A35" s="318"/>
      <c r="B35" s="305"/>
      <c r="C35" s="305"/>
      <c r="D35" s="305"/>
      <c r="E35" s="306"/>
      <c r="F35" s="552"/>
      <c r="G35" s="382"/>
      <c r="H35" s="378"/>
      <c r="I35" s="53"/>
      <c r="J35" s="54"/>
      <c r="K35" s="54"/>
      <c r="L35" s="55"/>
      <c r="M35" s="56"/>
      <c r="N35" s="57"/>
      <c r="O35" s="38"/>
      <c r="P35" s="46"/>
      <c r="Q35" s="47"/>
      <c r="R35" s="47"/>
    </row>
    <row r="36" spans="1:18" ht="40" hidden="1" customHeight="1" x14ac:dyDescent="0.3">
      <c r="A36" s="312"/>
      <c r="B36" s="305"/>
      <c r="C36" s="305"/>
      <c r="D36" s="305"/>
      <c r="E36" s="306"/>
      <c r="F36" s="552"/>
      <c r="G36" s="378"/>
      <c r="H36" s="378"/>
      <c r="I36" s="41"/>
      <c r="J36" s="42"/>
      <c r="K36" s="42"/>
      <c r="L36" s="59"/>
      <c r="M36" s="45"/>
      <c r="N36" s="45"/>
      <c r="O36" s="38"/>
      <c r="P36" s="46"/>
      <c r="Q36" s="47"/>
      <c r="R36" s="47"/>
    </row>
    <row r="37" spans="1:18" ht="40" hidden="1" customHeight="1" x14ac:dyDescent="0.3">
      <c r="A37" s="319"/>
      <c r="B37" s="305"/>
      <c r="C37" s="305"/>
      <c r="D37" s="305"/>
      <c r="E37" s="306"/>
      <c r="F37" s="552"/>
      <c r="G37" s="378"/>
      <c r="H37" s="378"/>
      <c r="I37" s="60"/>
      <c r="J37" s="72"/>
      <c r="K37" s="42"/>
      <c r="L37" s="43"/>
      <c r="M37" s="45"/>
      <c r="N37" s="49"/>
      <c r="O37" s="36"/>
      <c r="P37" s="73"/>
      <c r="Q37" s="74"/>
      <c r="R37" s="74"/>
    </row>
    <row r="38" spans="1:18" ht="40" hidden="1" customHeight="1" x14ac:dyDescent="0.3">
      <c r="A38" s="312"/>
      <c r="B38" s="305"/>
      <c r="C38" s="305"/>
      <c r="D38" s="305"/>
      <c r="E38" s="306"/>
      <c r="F38" s="552"/>
      <c r="G38" s="378"/>
      <c r="H38" s="379"/>
      <c r="I38" s="58"/>
      <c r="J38" s="42"/>
      <c r="K38" s="42"/>
      <c r="L38" s="68"/>
      <c r="M38" s="45"/>
      <c r="N38" s="45"/>
      <c r="O38" s="38"/>
      <c r="P38" s="46"/>
      <c r="Q38" s="47"/>
      <c r="R38" s="47"/>
    </row>
    <row r="39" spans="1:18" ht="40" customHeight="1" thickBot="1" x14ac:dyDescent="0.35">
      <c r="A39" s="50" t="s">
        <v>380</v>
      </c>
      <c r="B39" s="36" t="s">
        <v>384</v>
      </c>
      <c r="C39" s="36" t="s">
        <v>75</v>
      </c>
      <c r="D39" s="36"/>
      <c r="E39" s="36"/>
      <c r="F39" s="543">
        <v>24</v>
      </c>
      <c r="G39" s="378"/>
      <c r="H39" s="383"/>
      <c r="I39" s="58"/>
      <c r="J39" s="42"/>
      <c r="K39" s="42"/>
      <c r="L39" s="68"/>
      <c r="M39" s="49"/>
      <c r="N39" s="45"/>
      <c r="O39" s="145"/>
      <c r="P39" s="148"/>
      <c r="Q39" s="47"/>
      <c r="R39" s="74"/>
    </row>
    <row r="40" spans="1:18" ht="40" customHeight="1" thickBot="1" x14ac:dyDescent="0.35">
      <c r="A40" s="304"/>
      <c r="B40" s="305"/>
      <c r="C40" s="305"/>
      <c r="D40" s="305"/>
      <c r="E40" s="305"/>
      <c r="F40" s="306"/>
      <c r="G40" s="378"/>
      <c r="H40" s="379"/>
      <c r="I40" s="60"/>
      <c r="J40" s="78"/>
      <c r="K40" s="72"/>
      <c r="L40" s="43"/>
      <c r="M40" s="45"/>
      <c r="N40" s="45"/>
      <c r="O40" s="145"/>
      <c r="P40" s="147"/>
      <c r="Q40" s="74"/>
      <c r="R40" s="47"/>
    </row>
    <row r="41" spans="1:18" ht="40" hidden="1" customHeight="1" x14ac:dyDescent="0.3">
      <c r="A41" s="312"/>
      <c r="B41" s="305"/>
      <c r="C41" s="305"/>
      <c r="D41" s="305"/>
      <c r="E41" s="306"/>
      <c r="F41" s="306"/>
      <c r="G41" s="378"/>
      <c r="H41" s="378"/>
      <c r="I41" s="41"/>
      <c r="J41" s="42"/>
      <c r="K41" s="42"/>
      <c r="L41" s="59"/>
      <c r="M41" s="45"/>
      <c r="N41" s="45"/>
      <c r="O41" s="38"/>
      <c r="P41" s="46"/>
      <c r="Q41" s="47"/>
      <c r="R41" s="47"/>
    </row>
    <row r="42" spans="1:18" ht="40" hidden="1" customHeight="1" x14ac:dyDescent="0.3">
      <c r="A42" s="312"/>
      <c r="B42" s="305"/>
      <c r="C42" s="305"/>
      <c r="D42" s="305"/>
      <c r="E42" s="305"/>
      <c r="F42" s="306"/>
      <c r="G42" s="378"/>
      <c r="H42" s="378"/>
      <c r="I42" s="41"/>
      <c r="J42" s="42"/>
      <c r="K42" s="78"/>
      <c r="L42" s="43"/>
      <c r="M42" s="44"/>
      <c r="N42" s="45"/>
      <c r="O42" s="38"/>
      <c r="P42" s="46"/>
      <c r="Q42" s="47"/>
      <c r="R42" s="47"/>
    </row>
    <row r="43" spans="1:18" ht="40" hidden="1" customHeight="1" x14ac:dyDescent="0.3">
      <c r="A43" s="312"/>
      <c r="B43" s="305"/>
      <c r="C43" s="305"/>
      <c r="D43" s="305"/>
      <c r="E43" s="305"/>
      <c r="F43" s="320"/>
      <c r="G43" s="384"/>
      <c r="H43" s="378"/>
      <c r="I43" s="152"/>
      <c r="J43" s="42"/>
      <c r="K43" s="42"/>
      <c r="L43" s="43"/>
      <c r="M43" s="153"/>
      <c r="N43" s="45"/>
      <c r="O43" s="38"/>
      <c r="P43" s="46"/>
      <c r="Q43" s="47"/>
      <c r="R43" s="47"/>
    </row>
    <row r="44" spans="1:18" ht="40" hidden="1" customHeight="1" x14ac:dyDescent="0.3">
      <c r="A44" s="312"/>
      <c r="B44" s="305"/>
      <c r="C44" s="305"/>
      <c r="D44" s="305"/>
      <c r="E44" s="305"/>
      <c r="F44" s="306"/>
      <c r="G44" s="382"/>
      <c r="H44" s="378"/>
      <c r="I44" s="41"/>
      <c r="J44" s="42"/>
      <c r="K44" s="78"/>
      <c r="L44" s="43"/>
      <c r="M44" s="44"/>
      <c r="N44" s="45"/>
      <c r="O44" s="36"/>
      <c r="P44" s="46"/>
      <c r="Q44" s="47"/>
      <c r="R44" s="47"/>
    </row>
    <row r="45" spans="1:18" ht="40" customHeight="1" thickBot="1" x14ac:dyDescent="0.35">
      <c r="A45" s="304"/>
      <c r="B45" s="305"/>
      <c r="C45" s="305"/>
      <c r="D45" s="305"/>
      <c r="E45" s="306"/>
      <c r="F45" s="271"/>
      <c r="G45" s="378"/>
      <c r="H45" s="379"/>
      <c r="I45" s="58"/>
      <c r="J45" s="42"/>
      <c r="K45" s="42"/>
      <c r="L45" s="43"/>
      <c r="M45" s="49"/>
      <c r="N45" s="45"/>
      <c r="O45" s="159"/>
      <c r="P45" s="162"/>
      <c r="R45" s="252"/>
    </row>
    <row r="46" spans="1:18" ht="40" customHeight="1" thickBot="1" x14ac:dyDescent="0.4">
      <c r="A46" s="304"/>
      <c r="B46" s="305"/>
      <c r="C46" s="305"/>
      <c r="D46" s="305"/>
      <c r="E46" s="306"/>
      <c r="F46" s="271"/>
      <c r="G46" s="378"/>
      <c r="H46" s="379"/>
      <c r="I46" s="58"/>
      <c r="J46" s="42"/>
      <c r="K46" s="42"/>
      <c r="L46" s="43"/>
      <c r="M46" s="49"/>
      <c r="N46" s="45"/>
      <c r="O46" s="159"/>
      <c r="P46" s="162"/>
      <c r="Q46" s="47"/>
      <c r="R46" s="365"/>
    </row>
    <row r="47" spans="1:18" ht="40" hidden="1" customHeight="1" x14ac:dyDescent="0.3">
      <c r="A47" s="312"/>
      <c r="B47" s="305"/>
      <c r="C47" s="305"/>
      <c r="D47" s="305"/>
      <c r="E47" s="306"/>
      <c r="F47" s="271"/>
      <c r="G47" s="382"/>
      <c r="H47" s="378"/>
      <c r="I47" s="60"/>
      <c r="J47" s="42"/>
      <c r="K47" s="72"/>
      <c r="L47" s="43"/>
      <c r="M47" s="49"/>
      <c r="N47" s="45"/>
      <c r="O47" s="38"/>
      <c r="P47" s="46"/>
      <c r="Q47" s="47"/>
      <c r="R47" s="253"/>
    </row>
    <row r="48" spans="1:18" ht="40" hidden="1" customHeight="1" x14ac:dyDescent="0.3">
      <c r="A48" s="312"/>
      <c r="B48" s="305"/>
      <c r="C48" s="305"/>
      <c r="D48" s="305"/>
      <c r="E48" s="306"/>
      <c r="F48" s="271"/>
      <c r="G48" s="378"/>
      <c r="H48" s="383"/>
      <c r="I48" s="41"/>
      <c r="J48" s="42"/>
      <c r="K48" s="42"/>
      <c r="L48" s="59"/>
      <c r="M48" s="44"/>
      <c r="N48" s="45"/>
      <c r="O48" s="36"/>
      <c r="P48" s="46"/>
      <c r="Q48" s="47"/>
      <c r="R48" s="253"/>
    </row>
    <row r="49" spans="1:18" ht="40" customHeight="1" thickBot="1" x14ac:dyDescent="0.35">
      <c r="A49" s="304"/>
      <c r="B49" s="305"/>
      <c r="C49" s="305"/>
      <c r="D49" s="305"/>
      <c r="E49" s="306"/>
      <c r="F49" s="271"/>
      <c r="G49" s="378"/>
      <c r="H49" s="379"/>
      <c r="I49" s="41"/>
      <c r="J49" s="42"/>
      <c r="K49" s="42"/>
      <c r="L49" s="43"/>
      <c r="M49" s="44"/>
      <c r="N49" s="45"/>
      <c r="O49" s="145"/>
      <c r="P49" s="148"/>
      <c r="Q49" s="251"/>
      <c r="R49" s="252"/>
    </row>
    <row r="50" spans="1:18" ht="40" hidden="1" customHeight="1" x14ac:dyDescent="0.3">
      <c r="A50" s="312"/>
      <c r="B50" s="305"/>
      <c r="C50" s="305"/>
      <c r="D50" s="305"/>
      <c r="E50" s="330"/>
      <c r="F50" s="306"/>
      <c r="G50" s="378"/>
      <c r="H50" s="378"/>
      <c r="I50" s="60"/>
      <c r="J50" s="42"/>
      <c r="K50" s="72"/>
      <c r="L50" s="43"/>
      <c r="M50" s="49"/>
      <c r="N50" s="45"/>
      <c r="O50" s="79"/>
      <c r="P50" s="46"/>
      <c r="Q50" s="47"/>
      <c r="R50" s="47"/>
    </row>
    <row r="51" spans="1:18" ht="40" hidden="1" customHeight="1" x14ac:dyDescent="0.3">
      <c r="A51" s="312"/>
      <c r="B51" s="305"/>
      <c r="C51" s="305"/>
      <c r="D51" s="305"/>
      <c r="E51" s="305"/>
      <c r="F51" s="306"/>
      <c r="G51" s="385"/>
      <c r="H51" s="385"/>
      <c r="I51" s="166"/>
      <c r="J51" s="167"/>
      <c r="K51" s="167"/>
      <c r="L51" s="168"/>
      <c r="M51" s="169"/>
      <c r="N51" s="169"/>
      <c r="O51" s="170"/>
      <c r="P51" s="171"/>
      <c r="Q51" s="74"/>
      <c r="R51" s="74"/>
    </row>
    <row r="52" spans="1:18" ht="40" hidden="1" customHeight="1" x14ac:dyDescent="0.3">
      <c r="A52" s="312"/>
      <c r="B52" s="305"/>
      <c r="C52" s="305"/>
      <c r="D52" s="305"/>
      <c r="E52" s="306"/>
      <c r="F52" s="305"/>
      <c r="G52" s="386"/>
      <c r="H52" s="387"/>
      <c r="I52" s="173"/>
      <c r="J52" s="174"/>
      <c r="K52" s="107"/>
      <c r="L52" s="175"/>
      <c r="M52" s="176"/>
      <c r="N52" s="108"/>
      <c r="O52" s="109"/>
      <c r="P52" s="110"/>
      <c r="Q52" s="74"/>
      <c r="R52" s="47"/>
    </row>
    <row r="53" spans="1:18" ht="40" customHeight="1" thickBot="1" x14ac:dyDescent="0.35">
      <c r="A53" s="304"/>
      <c r="B53" s="305"/>
      <c r="C53" s="305"/>
      <c r="D53" s="305"/>
      <c r="E53" s="305"/>
      <c r="F53" s="306"/>
      <c r="G53" s="378"/>
      <c r="H53" s="378"/>
      <c r="I53" s="58"/>
      <c r="J53" s="42"/>
      <c r="K53" s="42"/>
      <c r="L53" s="43"/>
      <c r="M53" s="49"/>
      <c r="N53" s="45"/>
      <c r="O53" s="159"/>
      <c r="P53" s="161"/>
      <c r="Q53" s="74"/>
      <c r="R53" s="47"/>
    </row>
    <row r="54" spans="1:18" ht="40" customHeight="1" thickBot="1" x14ac:dyDescent="0.35">
      <c r="A54" s="304"/>
      <c r="B54" s="305"/>
      <c r="C54" s="305"/>
      <c r="D54" s="305"/>
      <c r="E54" s="306"/>
      <c r="F54" s="271"/>
      <c r="G54" s="378"/>
      <c r="H54" s="379"/>
      <c r="I54" s="58"/>
      <c r="J54" s="42"/>
      <c r="K54" s="42"/>
      <c r="L54" s="43"/>
      <c r="M54" s="44"/>
      <c r="N54" s="45"/>
      <c r="O54" s="145"/>
      <c r="P54" s="148"/>
      <c r="Q54" s="47"/>
      <c r="R54" s="47"/>
    </row>
    <row r="55" spans="1:18" ht="40" customHeight="1" thickBot="1" x14ac:dyDescent="0.35">
      <c r="A55" s="304"/>
      <c r="B55" s="305"/>
      <c r="C55" s="305"/>
      <c r="D55" s="305"/>
      <c r="E55" s="306"/>
      <c r="F55" s="271"/>
      <c r="G55" s="378"/>
      <c r="H55" s="379"/>
      <c r="I55" s="41"/>
      <c r="J55" s="42"/>
      <c r="K55" s="42"/>
      <c r="L55" s="43"/>
      <c r="M55" s="44"/>
      <c r="N55" s="45"/>
      <c r="O55" s="145"/>
      <c r="P55" s="148"/>
      <c r="Q55" s="70"/>
      <c r="R55" s="47"/>
    </row>
    <row r="56" spans="1:18" ht="40" hidden="1" customHeight="1" x14ac:dyDescent="0.3">
      <c r="A56" s="327"/>
      <c r="B56" s="305"/>
      <c r="C56" s="305"/>
      <c r="D56" s="305"/>
      <c r="E56" s="306"/>
      <c r="F56" s="306"/>
      <c r="G56" s="378"/>
      <c r="H56" s="381"/>
      <c r="I56" s="60"/>
      <c r="J56" s="72"/>
      <c r="K56" s="42"/>
      <c r="L56" s="43"/>
      <c r="M56" s="44"/>
      <c r="N56" s="45"/>
      <c r="O56" s="38"/>
      <c r="P56" s="46"/>
      <c r="Q56" s="47"/>
      <c r="R56" s="47"/>
    </row>
    <row r="57" spans="1:18" ht="40" hidden="1" customHeight="1" x14ac:dyDescent="0.3">
      <c r="A57" s="312"/>
      <c r="B57" s="305"/>
      <c r="C57" s="305"/>
      <c r="D57" s="305"/>
      <c r="E57" s="305"/>
      <c r="F57" s="306"/>
      <c r="G57" s="378"/>
      <c r="H57" s="378"/>
      <c r="I57" s="60"/>
      <c r="J57" s="72"/>
      <c r="K57" s="42"/>
      <c r="L57" s="43"/>
      <c r="M57" s="45"/>
      <c r="N57" s="45"/>
      <c r="O57" s="36"/>
      <c r="P57" s="73"/>
      <c r="Q57" s="74"/>
      <c r="R57" s="47"/>
    </row>
    <row r="58" spans="1:18" ht="40" customHeight="1" thickBot="1" x14ac:dyDescent="0.35">
      <c r="A58" s="304"/>
      <c r="B58" s="305"/>
      <c r="C58" s="305"/>
      <c r="D58" s="305"/>
      <c r="E58" s="305"/>
      <c r="F58" s="306"/>
      <c r="G58" s="378"/>
      <c r="H58" s="378"/>
      <c r="I58" s="58"/>
      <c r="J58" s="42"/>
      <c r="K58" s="72"/>
      <c r="L58" s="43"/>
      <c r="M58" s="49"/>
      <c r="N58" s="45"/>
      <c r="O58" s="159"/>
      <c r="P58" s="162"/>
      <c r="Q58" s="47"/>
      <c r="R58" s="47"/>
    </row>
    <row r="59" spans="1:18" ht="40" hidden="1" customHeight="1" x14ac:dyDescent="0.3">
      <c r="A59" s="312" t="s">
        <v>265</v>
      </c>
      <c r="B59" s="305" t="s">
        <v>285</v>
      </c>
      <c r="C59" s="305" t="s">
        <v>16</v>
      </c>
      <c r="D59" s="305" t="s">
        <v>16</v>
      </c>
      <c r="E59" s="306" t="s">
        <v>246</v>
      </c>
      <c r="F59" s="306">
        <v>30</v>
      </c>
      <c r="G59" s="378"/>
      <c r="H59" s="378"/>
      <c r="I59" s="58" t="s">
        <v>19</v>
      </c>
      <c r="J59" s="42" t="s">
        <v>32</v>
      </c>
      <c r="K59" s="42"/>
      <c r="L59" s="59"/>
      <c r="M59" s="45"/>
      <c r="N59" s="45"/>
      <c r="O59" s="38"/>
      <c r="P59" s="46"/>
      <c r="Q59" s="47" t="s">
        <v>247</v>
      </c>
      <c r="R59" s="47"/>
    </row>
    <row r="60" spans="1:18" ht="40" hidden="1" customHeight="1" x14ac:dyDescent="0.3">
      <c r="A60" s="312" t="s">
        <v>100</v>
      </c>
      <c r="B60" s="305" t="s">
        <v>282</v>
      </c>
      <c r="C60" s="305" t="s">
        <v>101</v>
      </c>
      <c r="D60" s="305" t="s">
        <v>101</v>
      </c>
      <c r="E60" s="306" t="s">
        <v>246</v>
      </c>
      <c r="F60" s="271"/>
      <c r="G60" s="378" t="s">
        <v>19</v>
      </c>
      <c r="H60" s="381"/>
      <c r="I60" s="41"/>
      <c r="J60" s="42"/>
      <c r="K60" s="42" t="s">
        <v>19</v>
      </c>
      <c r="L60" s="59"/>
      <c r="M60" s="45"/>
      <c r="N60" s="45"/>
      <c r="O60" s="38"/>
      <c r="P60" s="46"/>
      <c r="Q60" s="47" t="s">
        <v>247</v>
      </c>
      <c r="R60" s="47"/>
    </row>
    <row r="61" spans="1:18" ht="40" hidden="1" customHeight="1" x14ac:dyDescent="0.3">
      <c r="A61" s="312" t="s">
        <v>250</v>
      </c>
      <c r="B61" s="305" t="s">
        <v>251</v>
      </c>
      <c r="C61" s="305" t="s">
        <v>111</v>
      </c>
      <c r="D61" s="305" t="s">
        <v>249</v>
      </c>
      <c r="E61" s="306" t="s">
        <v>252</v>
      </c>
      <c r="F61" s="306" t="s">
        <v>253</v>
      </c>
      <c r="G61" s="378"/>
      <c r="H61" s="378"/>
      <c r="I61" s="58"/>
      <c r="J61" s="42"/>
      <c r="K61" s="42" t="s">
        <v>19</v>
      </c>
      <c r="L61" s="59"/>
      <c r="M61" s="45" t="s">
        <v>19</v>
      </c>
      <c r="N61" s="45"/>
      <c r="O61" s="38"/>
      <c r="P61" s="46"/>
      <c r="Q61" s="47" t="s">
        <v>247</v>
      </c>
      <c r="R61" s="47"/>
    </row>
    <row r="62" spans="1:18" ht="40" hidden="1" customHeight="1" x14ac:dyDescent="0.3">
      <c r="A62" s="312" t="s">
        <v>250</v>
      </c>
      <c r="B62" s="305" t="s">
        <v>254</v>
      </c>
      <c r="C62" s="305" t="s">
        <v>111</v>
      </c>
      <c r="D62" s="305" t="s">
        <v>249</v>
      </c>
      <c r="E62" s="306" t="s">
        <v>252</v>
      </c>
      <c r="F62" s="306" t="s">
        <v>255</v>
      </c>
      <c r="G62" s="378"/>
      <c r="H62" s="378"/>
      <c r="I62" s="60"/>
      <c r="J62" s="42"/>
      <c r="K62" s="61" t="s">
        <v>19</v>
      </c>
      <c r="L62" s="43"/>
      <c r="M62" s="62" t="s">
        <v>19</v>
      </c>
      <c r="N62" s="45"/>
      <c r="O62" s="38"/>
      <c r="P62" s="46"/>
      <c r="Q62" s="47" t="s">
        <v>247</v>
      </c>
      <c r="R62" s="47"/>
    </row>
    <row r="63" spans="1:18" ht="40" hidden="1" customHeight="1" x14ac:dyDescent="0.3">
      <c r="A63" s="312" t="s">
        <v>250</v>
      </c>
      <c r="B63" s="305" t="s">
        <v>256</v>
      </c>
      <c r="C63" s="305" t="s">
        <v>111</v>
      </c>
      <c r="D63" s="305" t="s">
        <v>249</v>
      </c>
      <c r="E63" s="306" t="s">
        <v>252</v>
      </c>
      <c r="F63" s="306" t="s">
        <v>255</v>
      </c>
      <c r="G63" s="378"/>
      <c r="H63" s="378"/>
      <c r="I63" s="58"/>
      <c r="J63" s="42"/>
      <c r="K63" s="42" t="s">
        <v>19</v>
      </c>
      <c r="L63" s="59"/>
      <c r="M63" s="45" t="s">
        <v>19</v>
      </c>
      <c r="N63" s="45"/>
      <c r="O63" s="38"/>
      <c r="P63" s="46"/>
      <c r="Q63" s="114" t="s">
        <v>247</v>
      </c>
      <c r="R63" s="47"/>
    </row>
    <row r="64" spans="1:18" ht="40" hidden="1" customHeight="1" x14ac:dyDescent="0.25">
      <c r="A64" s="270" t="s">
        <v>272</v>
      </c>
      <c r="B64" s="270" t="s">
        <v>294</v>
      </c>
      <c r="C64" s="270" t="s">
        <v>44</v>
      </c>
      <c r="D64" s="270" t="s">
        <v>44</v>
      </c>
      <c r="E64" s="270" t="s">
        <v>246</v>
      </c>
      <c r="F64" s="270">
        <v>23</v>
      </c>
      <c r="G64" s="388" t="s">
        <v>19</v>
      </c>
      <c r="H64" s="388"/>
      <c r="I64" s="90" t="s">
        <v>19</v>
      </c>
      <c r="J64" s="91" t="s">
        <v>19</v>
      </c>
      <c r="K64" s="91"/>
      <c r="L64" s="92"/>
      <c r="M64" s="93"/>
      <c r="N64" s="93"/>
      <c r="O64" s="88"/>
      <c r="P64" s="88"/>
      <c r="Q64" s="88" t="s">
        <v>260</v>
      </c>
      <c r="R64" s="47"/>
    </row>
    <row r="65" spans="1:18" ht="40" hidden="1" customHeight="1" x14ac:dyDescent="0.25">
      <c r="A65" s="270" t="s">
        <v>272</v>
      </c>
      <c r="B65" s="270" t="s">
        <v>273</v>
      </c>
      <c r="C65" s="270" t="s">
        <v>20</v>
      </c>
      <c r="D65" s="270" t="s">
        <v>20</v>
      </c>
      <c r="E65" s="270" t="s">
        <v>246</v>
      </c>
      <c r="F65" s="270">
        <v>26</v>
      </c>
      <c r="G65" s="388" t="s">
        <v>19</v>
      </c>
      <c r="H65" s="388"/>
      <c r="I65" s="90"/>
      <c r="J65" s="91" t="s">
        <v>19</v>
      </c>
      <c r="K65" s="91"/>
      <c r="L65" s="92"/>
      <c r="M65" s="93" t="s">
        <v>19</v>
      </c>
      <c r="N65" s="93"/>
      <c r="O65" s="88"/>
      <c r="P65" s="88"/>
      <c r="Q65" s="88" t="s">
        <v>260</v>
      </c>
      <c r="R65" s="47"/>
    </row>
    <row r="66" spans="1:18" ht="40" hidden="1" customHeight="1" x14ac:dyDescent="0.25">
      <c r="A66" s="270" t="s">
        <v>272</v>
      </c>
      <c r="B66" s="270" t="s">
        <v>274</v>
      </c>
      <c r="C66" s="270" t="s">
        <v>20</v>
      </c>
      <c r="D66" s="270" t="s">
        <v>20</v>
      </c>
      <c r="E66" s="270" t="s">
        <v>246</v>
      </c>
      <c r="F66" s="270">
        <v>26</v>
      </c>
      <c r="G66" s="388" t="s">
        <v>19</v>
      </c>
      <c r="H66" s="388"/>
      <c r="I66" s="90"/>
      <c r="J66" s="91" t="s">
        <v>19</v>
      </c>
      <c r="K66" s="91"/>
      <c r="L66" s="92"/>
      <c r="M66" s="93" t="s">
        <v>19</v>
      </c>
      <c r="N66" s="93"/>
      <c r="O66" s="88"/>
      <c r="P66" s="88"/>
      <c r="Q66" s="88" t="s">
        <v>260</v>
      </c>
      <c r="R66" s="47"/>
    </row>
    <row r="67" spans="1:18" ht="40" hidden="1" customHeight="1" x14ac:dyDescent="0.3">
      <c r="A67" s="270" t="s">
        <v>272</v>
      </c>
      <c r="B67" s="373" t="s">
        <v>295</v>
      </c>
      <c r="C67" s="373" t="s">
        <v>44</v>
      </c>
      <c r="D67" s="305" t="s">
        <v>44</v>
      </c>
      <c r="E67" s="306" t="s">
        <v>246</v>
      </c>
      <c r="F67" s="271">
        <v>23</v>
      </c>
      <c r="G67" s="378" t="s">
        <v>19</v>
      </c>
      <c r="H67" s="379"/>
      <c r="I67" s="58" t="s">
        <v>19</v>
      </c>
      <c r="J67" s="42" t="s">
        <v>19</v>
      </c>
      <c r="K67" s="42"/>
      <c r="L67" s="68"/>
      <c r="M67" s="45"/>
      <c r="N67" s="45"/>
      <c r="O67" s="38"/>
      <c r="P67" s="46"/>
      <c r="Q67" s="88" t="s">
        <v>260</v>
      </c>
      <c r="R67" s="47"/>
    </row>
    <row r="68" spans="1:18" ht="40" hidden="1" customHeight="1" x14ac:dyDescent="0.3">
      <c r="A68" s="312" t="s">
        <v>265</v>
      </c>
      <c r="B68" s="305" t="s">
        <v>283</v>
      </c>
      <c r="C68" s="305" t="s">
        <v>101</v>
      </c>
      <c r="D68" s="305" t="s">
        <v>101</v>
      </c>
      <c r="E68" s="306" t="s">
        <v>246</v>
      </c>
      <c r="F68" s="271">
        <v>29</v>
      </c>
      <c r="G68" s="378"/>
      <c r="H68" s="379"/>
      <c r="I68" s="58" t="s">
        <v>19</v>
      </c>
      <c r="J68" s="42"/>
      <c r="K68" s="42" t="s">
        <v>19</v>
      </c>
      <c r="L68" s="68"/>
      <c r="M68" s="45" t="s">
        <v>19</v>
      </c>
      <c r="N68" s="45"/>
      <c r="O68" s="38"/>
      <c r="P68" s="46"/>
      <c r="Q68" s="47" t="s">
        <v>247</v>
      </c>
      <c r="R68" s="47"/>
    </row>
    <row r="69" spans="1:18" ht="40" hidden="1" customHeight="1" x14ac:dyDescent="0.3">
      <c r="A69" s="312"/>
      <c r="B69" s="305"/>
      <c r="C69" s="305"/>
      <c r="D69" s="305"/>
      <c r="E69" s="306"/>
      <c r="F69" s="271"/>
      <c r="G69" s="378"/>
      <c r="H69" s="379"/>
      <c r="I69" s="58"/>
      <c r="J69" s="42"/>
      <c r="K69" s="42"/>
      <c r="L69" s="68"/>
      <c r="M69" s="45"/>
      <c r="N69" s="45"/>
      <c r="O69" s="38"/>
      <c r="P69" s="46"/>
      <c r="Q69" s="47"/>
      <c r="R69" s="47"/>
    </row>
    <row r="70" spans="1:18" ht="40" hidden="1" customHeight="1" x14ac:dyDescent="0.3">
      <c r="A70" s="312"/>
      <c r="B70" s="305"/>
      <c r="C70" s="305"/>
      <c r="D70" s="305"/>
      <c r="E70" s="306"/>
      <c r="F70" s="271"/>
      <c r="G70" s="378"/>
      <c r="H70" s="383"/>
      <c r="I70" s="58"/>
      <c r="J70" s="42"/>
      <c r="K70" s="42"/>
      <c r="L70" s="68"/>
      <c r="M70" s="49"/>
      <c r="N70" s="45"/>
      <c r="O70" s="36"/>
      <c r="P70" s="46"/>
      <c r="Q70" s="47"/>
      <c r="R70" s="47"/>
    </row>
    <row r="71" spans="1:18" ht="40" hidden="1" customHeight="1" x14ac:dyDescent="0.3">
      <c r="A71" s="312"/>
      <c r="B71" s="305"/>
      <c r="C71" s="305"/>
      <c r="D71" s="305"/>
      <c r="E71" s="305"/>
      <c r="F71" s="306"/>
      <c r="G71" s="378"/>
      <c r="H71" s="378"/>
      <c r="I71" s="58"/>
      <c r="J71" s="42"/>
      <c r="K71" s="42"/>
      <c r="L71" s="43"/>
      <c r="M71" s="44"/>
      <c r="N71" s="45"/>
      <c r="O71" s="36"/>
      <c r="P71" s="73"/>
      <c r="Q71" s="74"/>
      <c r="R71" s="74"/>
    </row>
    <row r="72" spans="1:18" ht="40" hidden="1" customHeight="1" x14ac:dyDescent="0.3">
      <c r="A72" s="327"/>
      <c r="B72" s="305"/>
      <c r="C72" s="305"/>
      <c r="D72" s="305"/>
      <c r="E72" s="306"/>
      <c r="F72" s="306"/>
      <c r="G72" s="378"/>
      <c r="H72" s="381"/>
      <c r="I72" s="60"/>
      <c r="J72" s="72"/>
      <c r="K72" s="42"/>
      <c r="L72" s="43"/>
      <c r="M72" s="44"/>
      <c r="N72" s="45"/>
      <c r="O72" s="38"/>
      <c r="P72" s="46"/>
      <c r="Q72" s="47"/>
      <c r="R72" s="47"/>
    </row>
    <row r="73" spans="1:18" ht="30" customHeight="1" thickBot="1" x14ac:dyDescent="0.35">
      <c r="A73" s="304"/>
      <c r="B73" s="305"/>
      <c r="C73" s="305"/>
      <c r="D73" s="305"/>
      <c r="E73" s="305"/>
      <c r="F73" s="306"/>
      <c r="G73" s="378"/>
      <c r="H73" s="378"/>
      <c r="I73" s="60"/>
      <c r="J73" s="72"/>
      <c r="K73" s="42"/>
      <c r="L73" s="43"/>
      <c r="M73" s="45"/>
      <c r="N73" s="45"/>
      <c r="O73" s="36"/>
      <c r="P73" s="73"/>
      <c r="Q73" s="74"/>
      <c r="R73" s="74"/>
    </row>
    <row r="74" spans="1:18" ht="33.75" customHeight="1" thickBot="1" x14ac:dyDescent="0.35">
      <c r="A74" s="304"/>
      <c r="B74" s="305"/>
      <c r="C74" s="305"/>
      <c r="D74" s="305"/>
      <c r="E74" s="305"/>
      <c r="F74" s="306"/>
      <c r="G74" s="382"/>
      <c r="H74" s="378"/>
      <c r="I74" s="60"/>
      <c r="J74" s="42"/>
      <c r="K74" s="72"/>
      <c r="L74" s="43"/>
      <c r="M74" s="45"/>
      <c r="N74" s="45"/>
      <c r="O74" s="38"/>
      <c r="P74" s="46"/>
      <c r="Q74" s="47"/>
      <c r="R74" s="47"/>
    </row>
    <row r="75" spans="1:18" ht="27.75" customHeight="1" x14ac:dyDescent="0.3">
      <c r="A75" s="374"/>
      <c r="B75" s="374"/>
      <c r="C75" s="374"/>
      <c r="D75" s="374"/>
      <c r="E75" s="374"/>
      <c r="F75" s="339"/>
      <c r="G75" s="389"/>
      <c r="H75" s="389"/>
      <c r="I75" s="121"/>
      <c r="J75" s="122"/>
      <c r="K75" s="122"/>
      <c r="L75" s="123"/>
      <c r="M75" s="124"/>
      <c r="N75" s="125"/>
      <c r="O75" s="119"/>
      <c r="P75" s="126"/>
      <c r="Q75" s="126"/>
      <c r="R75" s="126"/>
    </row>
    <row r="76" spans="1:18" ht="15.75" customHeight="1" x14ac:dyDescent="0.3">
      <c r="A76" s="50" t="s">
        <v>286</v>
      </c>
      <c r="B76" s="126"/>
      <c r="C76" s="126"/>
      <c r="D76" s="126"/>
      <c r="E76" s="126"/>
      <c r="F76" s="126"/>
      <c r="G76" s="390">
        <f>SUMPRODUCT((D4:D72="PS")*(G4:G72="x"))</f>
        <v>0</v>
      </c>
      <c r="H76" s="390">
        <f>SUMPRODUCT((D4:D72="PS")*(H4:H72="x"))</f>
        <v>0</v>
      </c>
      <c r="I76" s="127">
        <f>SUMPRODUCT((D4:D72="PS")*(I4:I72="x"))</f>
        <v>0</v>
      </c>
      <c r="J76" s="127">
        <f>SUMPRODUCT((D4:D72="PS")*(J4:J72="x"))</f>
        <v>0</v>
      </c>
      <c r="K76" s="127">
        <f>SUMPRODUCT((D4:D72="PS")*(K4:K72="x"))</f>
        <v>0</v>
      </c>
      <c r="L76" s="127">
        <f>SUMPRODUCT((D4:D72="PS")*(L4:L72="x"))</f>
        <v>0</v>
      </c>
      <c r="M76" s="127">
        <f>SUMPRODUCT((D4:D72="PS")*(M4:M72="x"))</f>
        <v>0</v>
      </c>
      <c r="N76" s="127">
        <f>SUMPRODUCT((D4:D72="PS")*(N4:N72="x"))</f>
        <v>0</v>
      </c>
      <c r="O76" s="119"/>
      <c r="P76" s="126"/>
      <c r="Q76">
        <f t="shared" ref="Q76:Q83" si="0">SUM(G76:P76)</f>
        <v>0</v>
      </c>
      <c r="R76" s="126"/>
    </row>
    <row r="77" spans="1:18" ht="15.75" customHeight="1" x14ac:dyDescent="0.3">
      <c r="A77" s="50" t="s">
        <v>287</v>
      </c>
      <c r="B77" s="126"/>
      <c r="C77" s="126"/>
      <c r="D77" s="126"/>
      <c r="E77" s="126"/>
      <c r="F77" s="126"/>
      <c r="G77" s="390">
        <f>SUMPRODUCT((D4:D72="MS")*(G4:G72="x"))</f>
        <v>0</v>
      </c>
      <c r="H77" s="390">
        <f>SUMPRODUCT((D4:D72="MS")*(H4:H72="x"))</f>
        <v>0</v>
      </c>
      <c r="I77" s="127">
        <f>SUMPRODUCT((D4:D72="MS")*(I4:I72="x"))</f>
        <v>0</v>
      </c>
      <c r="J77" s="127">
        <f>SUMPRODUCT((D4:D72="MS")*(J4:J72="x"))</f>
        <v>0</v>
      </c>
      <c r="K77" s="127">
        <f>SUMPRODUCT((D4:D72="MS")*(K4:K72="x"))</f>
        <v>0</v>
      </c>
      <c r="L77" s="127">
        <f>SUMPRODUCT((D4:D72="MS")*(L4:L72="x"))</f>
        <v>0</v>
      </c>
      <c r="M77" s="127">
        <f>SUMPRODUCT((D4:D72="MS")*(M4:M72="x"))</f>
        <v>0</v>
      </c>
      <c r="N77" s="127">
        <f>SUMPRODUCT((D4:D72="MS")*(N4:N72="x"))</f>
        <v>0</v>
      </c>
      <c r="O77" s="119"/>
      <c r="P77" s="126"/>
      <c r="Q77">
        <f t="shared" si="0"/>
        <v>0</v>
      </c>
      <c r="R77" s="126"/>
    </row>
    <row r="78" spans="1:18" ht="15.75" customHeight="1" x14ac:dyDescent="0.3">
      <c r="A78" s="50" t="s">
        <v>288</v>
      </c>
      <c r="B78" s="126"/>
      <c r="C78" s="126"/>
      <c r="D78" s="126"/>
      <c r="E78" s="126"/>
      <c r="F78" s="126"/>
      <c r="G78" s="390">
        <f>SUMPRODUCT((D4:D72="GS")*(G4:G72="x"))</f>
        <v>0</v>
      </c>
      <c r="H78" s="390">
        <f>SUMPRODUCT((D4:D72="GS")*(H4:H72="x"))</f>
        <v>0</v>
      </c>
      <c r="I78" s="127">
        <f>SUMPRODUCT((D4:D72="GS")*(I4:I72="x"))</f>
        <v>0</v>
      </c>
      <c r="J78" s="127">
        <f>SUMPRODUCT((D4:D72="GS")*(J4:J72="x"))</f>
        <v>0</v>
      </c>
      <c r="K78" s="127">
        <f>SUMPRODUCT((D4:D72="GS")*(K4:K72="x"))</f>
        <v>3</v>
      </c>
      <c r="L78" s="127">
        <f>SUMPRODUCT((D4:D72="GS")*(L4:L72="x"))</f>
        <v>0</v>
      </c>
      <c r="M78" s="127">
        <f>SUMPRODUCT((D4:D72="GS")*(M4:M72="x"))</f>
        <v>3</v>
      </c>
      <c r="N78" s="127">
        <f>SUMPRODUCT((D4:D72="GS")*(N4:N72="x"))</f>
        <v>0</v>
      </c>
      <c r="O78" s="119"/>
      <c r="P78" s="126"/>
      <c r="Q78">
        <f t="shared" si="0"/>
        <v>6</v>
      </c>
      <c r="R78" s="126"/>
    </row>
    <row r="79" spans="1:18" ht="13" x14ac:dyDescent="0.25">
      <c r="A79" s="50" t="s">
        <v>289</v>
      </c>
      <c r="F79"/>
      <c r="G79" s="390">
        <f>SUMPRODUCT((D4:D72="CP")*(G4:G72="x"))</f>
        <v>2</v>
      </c>
      <c r="H79" s="390">
        <f>SUMPRODUCT((D4:D72="CP")*(H4:H72="x"))</f>
        <v>0</v>
      </c>
      <c r="I79" s="17">
        <f>SUMPRODUCT((D4:D72="CP")*(I4:I72="x"))</f>
        <v>2</v>
      </c>
      <c r="J79" s="128">
        <f>SUMPRODUCT((D4:D72="CP")*(J4:J72="x"))</f>
        <v>2</v>
      </c>
      <c r="K79" s="128">
        <f>SUMPRODUCT((D4:D72="CP")*(K4:K72="x"))</f>
        <v>0</v>
      </c>
      <c r="L79" s="18">
        <f>SUMPRODUCT((D4:D72="CP")*(L4:L72="x"))</f>
        <v>0</v>
      </c>
      <c r="M79" s="129">
        <f>SUMPRODUCT((D4:D72="CP")*(M4:M72="x"))</f>
        <v>0</v>
      </c>
      <c r="N79" s="129">
        <f>SUMPRODUCT((D4:D72="CP")*(N4:N72="x"))</f>
        <v>0</v>
      </c>
      <c r="Q79">
        <f t="shared" si="0"/>
        <v>6</v>
      </c>
    </row>
    <row r="80" spans="1:18" ht="13" x14ac:dyDescent="0.25">
      <c r="A80" s="50" t="s">
        <v>290</v>
      </c>
      <c r="F80"/>
      <c r="G80" s="390">
        <f>SUMPRODUCT((D4:D72="CE1")*(G4:G72="x"))</f>
        <v>2</v>
      </c>
      <c r="H80" s="390">
        <f>SUMPRODUCT((D4:D72="CE1")*(H4:H72="x"))</f>
        <v>0</v>
      </c>
      <c r="I80" s="17">
        <f>SUMPRODUCT((D4:D72="CE1")*(I4:I72="x"))</f>
        <v>0</v>
      </c>
      <c r="J80" s="128">
        <f>SUMPRODUCT((D4:D72="CE1")*(J4:J72="x"))</f>
        <v>2</v>
      </c>
      <c r="K80" s="128">
        <f>SUMPRODUCT((D4:D72="CE1")*(K4:K72="x"))</f>
        <v>0</v>
      </c>
      <c r="L80" s="18">
        <f>SUMPRODUCT((D4:D72="CE1")*(L4:L72="x"))</f>
        <v>0</v>
      </c>
      <c r="M80" s="129">
        <f>SUMPRODUCT((D4:D72="CE1")*(M4:M72="x"))</f>
        <v>2</v>
      </c>
      <c r="N80" s="129">
        <f>SUMPRODUCT((D4:D72="CE1")*(N4:N72="x"))</f>
        <v>0</v>
      </c>
      <c r="Q80">
        <f t="shared" si="0"/>
        <v>6</v>
      </c>
    </row>
    <row r="81" spans="1:17" ht="13" x14ac:dyDescent="0.3">
      <c r="A81" s="130" t="s">
        <v>291</v>
      </c>
      <c r="F81"/>
      <c r="G81" s="390">
        <f>SUMPRODUCT((D4:D72="CE2")*(G4:G72="x"))</f>
        <v>0</v>
      </c>
      <c r="H81" s="390">
        <f>SUMPRODUCT((D4:D72="CE2")*(H4:H72="x"))</f>
        <v>0</v>
      </c>
      <c r="I81" s="17">
        <f>SUMPRODUCT((D4:D72="CE2")*(I4:I72="x"))</f>
        <v>0</v>
      </c>
      <c r="J81" s="128">
        <f>SUMPRODUCT((D4:D72="CE2")*(J4:J72="x"))</f>
        <v>0</v>
      </c>
      <c r="K81" s="128">
        <f>SUMPRODUCT((D4:D72="CE2")*(K4:K72="x"))</f>
        <v>0</v>
      </c>
      <c r="L81" s="18">
        <f>SUMPRODUCT((D4:D72="CE2")*(L4:L72="x"))</f>
        <v>0</v>
      </c>
      <c r="M81" s="129">
        <f>SUMPRODUCT((D4:D72="CE2")*(M4:M72="x"))</f>
        <v>0</v>
      </c>
      <c r="N81" s="129">
        <f>SUMPRODUCT((D4:D72="CE2")*(N4:N72="x"))</f>
        <v>0</v>
      </c>
      <c r="Q81">
        <f t="shared" si="0"/>
        <v>0</v>
      </c>
    </row>
    <row r="82" spans="1:17" ht="13" x14ac:dyDescent="0.3">
      <c r="A82" s="130" t="s">
        <v>292</v>
      </c>
      <c r="F82"/>
      <c r="G82" s="390">
        <f>SUMPRODUCT((D4:D72="CM1")*(G4:G72="x"))</f>
        <v>1</v>
      </c>
      <c r="H82" s="390">
        <f>SUMPRODUCT((D4:D72="CM1")*(H4:H72="x"))</f>
        <v>0</v>
      </c>
      <c r="I82" s="17">
        <f>SUMPRODUCT((D4:D72="CM1")*(I4:I72="x"))</f>
        <v>1</v>
      </c>
      <c r="J82" s="128">
        <f>SUMPRODUCT((D4:D72="CM1")*(J4:J72="x"))</f>
        <v>0</v>
      </c>
      <c r="K82" s="128">
        <f>SUMPRODUCT((D4:D72="CM1")*(K4:K72="x"))</f>
        <v>2</v>
      </c>
      <c r="L82" s="18">
        <f>SUMPRODUCT((D4:D72="CM1")*(L4:L72="x"))</f>
        <v>0</v>
      </c>
      <c r="M82" s="129">
        <f>SUMPRODUCT((D4:D72="CM1")*(M4:M72="x"))</f>
        <v>1</v>
      </c>
      <c r="N82" s="129">
        <f>SUMPRODUCT((D4:D72="CM1")*(N4:N72="x"))</f>
        <v>0</v>
      </c>
      <c r="Q82">
        <f t="shared" si="0"/>
        <v>5</v>
      </c>
    </row>
    <row r="83" spans="1:17" ht="13" x14ac:dyDescent="0.3">
      <c r="A83" s="130" t="s">
        <v>293</v>
      </c>
      <c r="F83"/>
      <c r="G83" s="390">
        <f>SUMPRODUCT((D4:D72="CM2")*(G4:G72="x"))</f>
        <v>0</v>
      </c>
      <c r="H83" s="390">
        <f>SUMPRODUCT((D4:D72="CM2")*(H4:H72="x"))</f>
        <v>0</v>
      </c>
      <c r="I83" s="17">
        <f>SUMPRODUCT((D4:D72="CM2")*(I4:I72="x"))</f>
        <v>1</v>
      </c>
      <c r="J83" s="128">
        <f>SUMPRODUCT((D4:D72="CM2")*(J4:J72="x"))</f>
        <v>1</v>
      </c>
      <c r="K83" s="128">
        <f>SUMPRODUCT((D4:D72="CM2")*(K4:K72="x"))</f>
        <v>0</v>
      </c>
      <c r="L83" s="18">
        <f>SUMPRODUCT((D4:D72="CM2")*(L4:L72="x"))</f>
        <v>0</v>
      </c>
      <c r="M83" s="129">
        <f>SUMPRODUCT((D4:D72="CM2")*(M4:M72="x"))</f>
        <v>0</v>
      </c>
      <c r="N83" s="129">
        <f>SUMPRODUCT((D4:D72="CM2")*(N4:N72="x"))</f>
        <v>0</v>
      </c>
      <c r="Q83">
        <f t="shared" si="0"/>
        <v>2</v>
      </c>
    </row>
    <row r="84" spans="1:17" ht="13" x14ac:dyDescent="0.3">
      <c r="A84" s="130"/>
      <c r="F84"/>
      <c r="G84" s="375"/>
      <c r="H84" s="376"/>
      <c r="I84" s="21"/>
      <c r="J84" s="22"/>
      <c r="K84" s="22"/>
      <c r="L84" s="23"/>
      <c r="M84" s="24"/>
      <c r="N84" s="24"/>
    </row>
    <row r="85" spans="1:17" ht="14.25" customHeight="1" x14ac:dyDescent="0.3">
      <c r="A85" s="130" t="s">
        <v>226</v>
      </c>
      <c r="F85" s="14">
        <f>SUM(F9:F39)</f>
        <v>281</v>
      </c>
      <c r="G85" s="391">
        <f t="shared" ref="G85:N85" si="1">SUM(G76:G83)</f>
        <v>5</v>
      </c>
      <c r="H85" s="391">
        <f t="shared" si="1"/>
        <v>0</v>
      </c>
      <c r="I85" s="132">
        <f t="shared" si="1"/>
        <v>4</v>
      </c>
      <c r="J85" s="133">
        <f t="shared" si="1"/>
        <v>5</v>
      </c>
      <c r="K85" s="133">
        <f t="shared" si="1"/>
        <v>5</v>
      </c>
      <c r="L85" s="134">
        <f t="shared" si="1"/>
        <v>0</v>
      </c>
      <c r="M85" s="135">
        <f t="shared" si="1"/>
        <v>6</v>
      </c>
      <c r="N85" s="135">
        <f t="shared" si="1"/>
        <v>0</v>
      </c>
      <c r="Q85">
        <f>SUM(G85:P85)</f>
        <v>25</v>
      </c>
    </row>
  </sheetData>
  <autoFilter ref="A3:P72"/>
  <mergeCells count="3">
    <mergeCell ref="G1:H1"/>
    <mergeCell ref="J1:K1"/>
    <mergeCell ref="M1:N1"/>
  </mergeCells>
  <pageMargins left="0.78749999999999998" right="0.78749999999999998" top="0.77013888888888904" bottom="0.390277777777778" header="0.3" footer="0.51180555555555496"/>
  <pageSetup paperSize="9" firstPageNumber="0" orientation="landscape" horizontalDpi="300" verticalDpi="300" r:id="rId1"/>
  <headerFooter>
    <oddHeader>&amp;C&amp;16RENCONTRES USEP&amp;R&amp;12 2010-2011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3"/>
  <sheetViews>
    <sheetView topLeftCell="A29" zoomScale="95" zoomScaleNormal="95" workbookViewId="0">
      <selection activeCell="P11" sqref="P11"/>
    </sheetView>
  </sheetViews>
  <sheetFormatPr baseColWidth="10" defaultColWidth="9.1796875" defaultRowHeight="12.5" x14ac:dyDescent="0.25"/>
  <cols>
    <col min="1" max="1" width="25.453125" style="13"/>
    <col min="2" max="2" width="18.1796875" style="13"/>
    <col min="3" max="3" width="11.26953125" style="13"/>
    <col min="4" max="4" width="12.26953125" style="13"/>
    <col min="5" max="5" width="11.1796875" style="13"/>
    <col min="6" max="6" width="10" style="14"/>
    <col min="7" max="7" width="0" style="15" hidden="1"/>
    <col min="8" max="8" width="0" hidden="1"/>
    <col min="9" max="9" width="3.54296875"/>
    <col min="10" max="14" width="0" hidden="1"/>
    <col min="15" max="15" width="8.453125" style="13"/>
    <col min="16" max="16" width="10.1796875" style="13"/>
    <col min="17" max="17" width="39.453125"/>
    <col min="18" max="18" width="21.54296875"/>
    <col min="19" max="19" width="26.7265625"/>
    <col min="20" max="1025" width="10.26953125"/>
  </cols>
  <sheetData>
    <row r="1" spans="1:18" ht="76.5" customHeight="1" x14ac:dyDescent="0.4">
      <c r="A1" s="16"/>
      <c r="B1" s="14"/>
      <c r="C1" s="14"/>
      <c r="D1" s="14"/>
      <c r="E1" s="14"/>
      <c r="F1"/>
      <c r="G1" s="616" t="s">
        <v>227</v>
      </c>
      <c r="H1" s="616"/>
      <c r="I1" s="395"/>
      <c r="J1" s="612" t="s">
        <v>228</v>
      </c>
      <c r="K1" s="612"/>
      <c r="L1" s="18"/>
      <c r="M1" s="613" t="s">
        <v>228</v>
      </c>
      <c r="N1" s="613"/>
      <c r="O1" s="14"/>
      <c r="P1" s="14"/>
      <c r="Q1" s="156" t="s">
        <v>321</v>
      </c>
    </row>
    <row r="2" spans="1:18" ht="13" thickBot="1" x14ac:dyDescent="0.3">
      <c r="A2"/>
      <c r="B2"/>
      <c r="C2"/>
      <c r="D2"/>
      <c r="E2"/>
      <c r="F2"/>
      <c r="G2" s="19"/>
      <c r="H2" s="20"/>
      <c r="I2" s="396"/>
      <c r="J2" s="22"/>
      <c r="K2" s="22"/>
      <c r="L2" s="23"/>
      <c r="M2" s="24"/>
      <c r="N2" s="24"/>
      <c r="O2"/>
      <c r="P2"/>
    </row>
    <row r="3" spans="1:18" s="34" customFormat="1" ht="124.5" customHeight="1" thickBot="1" x14ac:dyDescent="0.35">
      <c r="A3" s="25" t="s">
        <v>2</v>
      </c>
      <c r="B3" s="25" t="s">
        <v>229</v>
      </c>
      <c r="C3" s="25" t="s">
        <v>230</v>
      </c>
      <c r="D3" s="25" t="s">
        <v>231</v>
      </c>
      <c r="E3" s="26" t="s">
        <v>232</v>
      </c>
      <c r="F3" s="25" t="s">
        <v>233</v>
      </c>
      <c r="G3" s="27" t="s">
        <v>234</v>
      </c>
      <c r="H3" s="27" t="s">
        <v>235</v>
      </c>
      <c r="I3" s="397" t="s">
        <v>236</v>
      </c>
      <c r="J3" s="29" t="s">
        <v>237</v>
      </c>
      <c r="K3" s="29" t="s">
        <v>238</v>
      </c>
      <c r="L3" s="30" t="s">
        <v>239</v>
      </c>
      <c r="M3" s="31" t="s">
        <v>240</v>
      </c>
      <c r="N3" s="31" t="s">
        <v>241</v>
      </c>
      <c r="O3" s="32" t="s">
        <v>242</v>
      </c>
      <c r="P3" s="32" t="s">
        <v>243</v>
      </c>
      <c r="Q3" s="363" t="s">
        <v>322</v>
      </c>
    </row>
    <row r="4" spans="1:18" s="48" customFormat="1" ht="40" hidden="1" customHeight="1" x14ac:dyDescent="0.3">
      <c r="A4" s="136" t="s">
        <v>279</v>
      </c>
      <c r="B4" s="36" t="s">
        <v>280</v>
      </c>
      <c r="C4" s="36" t="s">
        <v>64</v>
      </c>
      <c r="D4" s="36" t="s">
        <v>101</v>
      </c>
      <c r="E4" s="36" t="s">
        <v>246</v>
      </c>
      <c r="F4" s="37" t="s">
        <v>281</v>
      </c>
      <c r="G4" s="39"/>
      <c r="H4" s="75" t="s">
        <v>32</v>
      </c>
      <c r="I4" s="398"/>
      <c r="J4" s="78" t="s">
        <v>32</v>
      </c>
      <c r="K4" s="72"/>
      <c r="L4" s="43" t="s">
        <v>32</v>
      </c>
      <c r="M4" s="45" t="s">
        <v>32</v>
      </c>
      <c r="N4" s="45"/>
      <c r="O4" s="36" t="s">
        <v>275</v>
      </c>
      <c r="P4" s="73" t="s">
        <v>264</v>
      </c>
      <c r="Q4" s="74" t="s">
        <v>247</v>
      </c>
      <c r="R4" s="74"/>
    </row>
    <row r="5" spans="1:18" ht="40" customHeight="1" thickBot="1" x14ac:dyDescent="0.35">
      <c r="A5" s="304"/>
      <c r="B5" s="305"/>
      <c r="C5" s="305"/>
      <c r="D5" s="305"/>
      <c r="E5" s="306"/>
      <c r="F5" s="307"/>
      <c r="G5" s="64"/>
      <c r="H5" s="40"/>
      <c r="I5" s="399"/>
      <c r="J5" s="65"/>
      <c r="K5" s="42"/>
      <c r="L5" s="43"/>
      <c r="M5" s="49"/>
      <c r="N5" s="45"/>
      <c r="O5" s="66"/>
      <c r="P5" s="67"/>
      <c r="Q5" s="47"/>
      <c r="R5" s="47"/>
    </row>
    <row r="6" spans="1:18" ht="40" hidden="1" customHeight="1" x14ac:dyDescent="0.3">
      <c r="A6" s="312"/>
      <c r="B6" s="305"/>
      <c r="C6" s="305"/>
      <c r="D6" s="305"/>
      <c r="E6" s="306"/>
      <c r="F6" s="271"/>
      <c r="G6" s="39"/>
      <c r="H6" s="40"/>
      <c r="I6" s="400"/>
      <c r="J6" s="42"/>
      <c r="K6" s="42"/>
      <c r="L6" s="43"/>
      <c r="M6" s="44"/>
      <c r="N6" s="45"/>
      <c r="O6" s="36"/>
      <c r="P6" s="46"/>
      <c r="Q6" s="47"/>
      <c r="R6" s="47"/>
    </row>
    <row r="7" spans="1:18" s="48" customFormat="1" ht="40" hidden="1" customHeight="1" x14ac:dyDescent="0.3">
      <c r="A7" s="312"/>
      <c r="B7" s="305"/>
      <c r="C7" s="305"/>
      <c r="D7" s="305"/>
      <c r="E7" s="306"/>
      <c r="F7" s="271"/>
      <c r="G7" s="39"/>
      <c r="H7" s="40"/>
      <c r="I7" s="400"/>
      <c r="J7" s="42"/>
      <c r="K7" s="42"/>
      <c r="L7" s="43"/>
      <c r="M7" s="44"/>
      <c r="N7" s="45"/>
      <c r="O7" s="36"/>
      <c r="P7" s="46"/>
      <c r="Q7" s="47"/>
      <c r="R7" s="47"/>
    </row>
    <row r="8" spans="1:18" ht="40" hidden="1" customHeight="1" x14ac:dyDescent="0.3">
      <c r="A8" s="314"/>
      <c r="B8" s="305"/>
      <c r="C8" s="305"/>
      <c r="D8" s="305"/>
      <c r="E8" s="306"/>
      <c r="F8" s="271"/>
      <c r="G8" s="39"/>
      <c r="H8" s="40"/>
      <c r="I8" s="400"/>
      <c r="J8" s="42"/>
      <c r="K8" s="42"/>
      <c r="L8" s="43"/>
      <c r="M8" s="44"/>
      <c r="N8" s="45"/>
      <c r="O8" s="36"/>
      <c r="P8" s="46"/>
      <c r="Q8" s="47"/>
      <c r="R8" s="47"/>
    </row>
    <row r="9" spans="1:18" ht="40" hidden="1" customHeight="1" x14ac:dyDescent="0.3">
      <c r="A9" s="315"/>
      <c r="B9" s="305"/>
      <c r="C9" s="305"/>
      <c r="D9" s="305"/>
      <c r="E9" s="306"/>
      <c r="F9" s="271"/>
      <c r="G9" s="39"/>
      <c r="H9" s="40"/>
      <c r="I9" s="400"/>
      <c r="J9" s="42"/>
      <c r="K9" s="42"/>
      <c r="L9" s="43"/>
      <c r="M9" s="49"/>
      <c r="N9" s="45"/>
      <c r="O9" s="36"/>
      <c r="P9" s="46"/>
      <c r="Q9" s="47"/>
      <c r="R9" s="47"/>
    </row>
    <row r="10" spans="1:18" ht="40" hidden="1" customHeight="1" x14ac:dyDescent="0.3">
      <c r="A10" s="315"/>
      <c r="B10" s="305"/>
      <c r="C10" s="305"/>
      <c r="D10" s="305"/>
      <c r="E10" s="306"/>
      <c r="F10" s="271"/>
      <c r="G10" s="39"/>
      <c r="H10" s="40"/>
      <c r="I10" s="400"/>
      <c r="J10" s="42"/>
      <c r="K10" s="42"/>
      <c r="L10" s="43"/>
      <c r="M10" s="44"/>
      <c r="N10" s="45"/>
      <c r="O10" s="36"/>
      <c r="P10" s="46"/>
      <c r="Q10" s="47"/>
      <c r="R10" s="47"/>
    </row>
    <row r="11" spans="1:18" ht="40" customHeight="1" thickBot="1" x14ac:dyDescent="0.35">
      <c r="A11" s="304"/>
      <c r="B11" s="305"/>
      <c r="C11" s="305"/>
      <c r="D11" s="305"/>
      <c r="E11" s="306"/>
      <c r="F11" s="306"/>
      <c r="G11" s="39"/>
      <c r="H11" s="39"/>
      <c r="I11" s="399"/>
      <c r="J11" s="42"/>
      <c r="K11" s="42"/>
      <c r="L11" s="68"/>
      <c r="M11" s="45"/>
      <c r="N11" s="45"/>
      <c r="O11" s="38"/>
      <c r="P11" s="46"/>
      <c r="Q11" s="47"/>
      <c r="R11" s="47"/>
    </row>
    <row r="12" spans="1:18" ht="40" customHeight="1" thickBot="1" x14ac:dyDescent="0.45">
      <c r="A12" s="371"/>
      <c r="B12" s="305"/>
      <c r="C12" s="305"/>
      <c r="D12" s="305"/>
      <c r="E12" s="306"/>
      <c r="F12" s="306"/>
      <c r="G12" s="39"/>
      <c r="H12" s="39"/>
      <c r="I12" s="398"/>
      <c r="J12" s="72"/>
      <c r="K12" s="42"/>
      <c r="L12" s="43"/>
      <c r="M12" s="45"/>
      <c r="N12" s="49"/>
      <c r="O12" s="36"/>
      <c r="P12" s="73"/>
      <c r="Q12" s="366" t="s">
        <v>311</v>
      </c>
      <c r="R12" s="364" t="s">
        <v>319</v>
      </c>
    </row>
    <row r="13" spans="1:18" ht="40" hidden="1" customHeight="1" x14ac:dyDescent="0.35">
      <c r="A13" s="312"/>
      <c r="B13" s="305"/>
      <c r="C13" s="305"/>
      <c r="D13" s="305"/>
      <c r="E13" s="306"/>
      <c r="F13" s="271"/>
      <c r="G13" s="39"/>
      <c r="H13" s="40"/>
      <c r="I13" s="400"/>
      <c r="J13" s="42"/>
      <c r="K13" s="42"/>
      <c r="L13" s="43"/>
      <c r="M13" s="44"/>
      <c r="N13" s="45"/>
      <c r="O13" s="36"/>
      <c r="P13" s="46"/>
      <c r="Q13" s="364"/>
      <c r="R13" s="364"/>
    </row>
    <row r="14" spans="1:18" ht="40" customHeight="1" thickBot="1" x14ac:dyDescent="0.4">
      <c r="A14" s="304"/>
      <c r="B14" s="305"/>
      <c r="C14" s="305"/>
      <c r="D14" s="305"/>
      <c r="E14" s="306"/>
      <c r="F14" s="306"/>
      <c r="G14" s="39"/>
      <c r="H14" s="75"/>
      <c r="I14" s="399"/>
      <c r="J14" s="42"/>
      <c r="K14" s="42"/>
      <c r="L14" s="68"/>
      <c r="M14" s="45"/>
      <c r="N14" s="45"/>
      <c r="O14" s="38"/>
      <c r="P14" s="46"/>
      <c r="Q14" s="364"/>
      <c r="R14" s="364"/>
    </row>
    <row r="15" spans="1:18" ht="40" hidden="1" customHeight="1" x14ac:dyDescent="0.35">
      <c r="A15" s="312"/>
      <c r="B15" s="305"/>
      <c r="C15" s="305"/>
      <c r="D15" s="305"/>
      <c r="E15" s="306"/>
      <c r="F15" s="271"/>
      <c r="G15" s="39"/>
      <c r="H15" s="75"/>
      <c r="I15" s="400"/>
      <c r="J15" s="42"/>
      <c r="K15" s="42"/>
      <c r="L15" s="43"/>
      <c r="M15" s="44"/>
      <c r="N15" s="45"/>
      <c r="O15" s="36"/>
      <c r="P15" s="46"/>
      <c r="Q15" s="163"/>
      <c r="R15" s="364"/>
    </row>
    <row r="16" spans="1:18" s="48" customFormat="1" ht="40" hidden="1" customHeight="1" x14ac:dyDescent="0.35">
      <c r="A16" s="312"/>
      <c r="B16" s="305"/>
      <c r="C16" s="305"/>
      <c r="D16" s="305"/>
      <c r="E16" s="306"/>
      <c r="F16" s="271"/>
      <c r="G16" s="39"/>
      <c r="H16" s="40"/>
      <c r="I16" s="400"/>
      <c r="J16" s="42"/>
      <c r="K16" s="42"/>
      <c r="L16" s="43"/>
      <c r="M16" s="44"/>
      <c r="N16" s="45"/>
      <c r="O16" s="36"/>
      <c r="P16" s="46"/>
      <c r="Q16" s="364"/>
      <c r="R16" s="364"/>
    </row>
    <row r="17" spans="1:18" s="48" customFormat="1" ht="40" hidden="1" customHeight="1" x14ac:dyDescent="0.35">
      <c r="A17" s="312"/>
      <c r="B17" s="305"/>
      <c r="C17" s="305"/>
      <c r="D17" s="305"/>
      <c r="E17" s="306"/>
      <c r="F17" s="271"/>
      <c r="G17" s="39"/>
      <c r="H17" s="40"/>
      <c r="I17" s="400"/>
      <c r="J17" s="42"/>
      <c r="K17" s="42"/>
      <c r="L17" s="43"/>
      <c r="M17" s="49"/>
      <c r="N17" s="45"/>
      <c r="O17" s="36"/>
      <c r="P17" s="46"/>
      <c r="Q17" s="364"/>
      <c r="R17" s="364"/>
    </row>
    <row r="18" spans="1:18" ht="40" hidden="1" customHeight="1" x14ac:dyDescent="0.35">
      <c r="A18" s="312"/>
      <c r="B18" s="305"/>
      <c r="C18" s="305"/>
      <c r="D18" s="305"/>
      <c r="E18" s="306"/>
      <c r="F18" s="271"/>
      <c r="G18" s="39"/>
      <c r="H18" s="40"/>
      <c r="I18" s="400"/>
      <c r="J18" s="42"/>
      <c r="K18" s="42"/>
      <c r="L18" s="43"/>
      <c r="M18" s="44"/>
      <c r="N18" s="45"/>
      <c r="O18" s="36"/>
      <c r="P18" s="46"/>
      <c r="Q18" s="364"/>
      <c r="R18" s="364"/>
    </row>
    <row r="19" spans="1:18" ht="40" hidden="1" customHeight="1" x14ac:dyDescent="0.35">
      <c r="A19" s="312"/>
      <c r="B19" s="305"/>
      <c r="C19" s="305"/>
      <c r="D19" s="305"/>
      <c r="E19" s="306"/>
      <c r="F19" s="271"/>
      <c r="G19" s="39"/>
      <c r="H19" s="40"/>
      <c r="I19" s="400"/>
      <c r="J19" s="42"/>
      <c r="K19" s="42"/>
      <c r="L19" s="43"/>
      <c r="M19" s="49"/>
      <c r="N19" s="45"/>
      <c r="O19" s="36"/>
      <c r="P19" s="46"/>
      <c r="Q19" s="364"/>
      <c r="R19" s="364"/>
    </row>
    <row r="20" spans="1:18" ht="40" hidden="1" customHeight="1" x14ac:dyDescent="0.35">
      <c r="A20" s="312"/>
      <c r="B20" s="305"/>
      <c r="C20" s="305"/>
      <c r="D20" s="305"/>
      <c r="E20" s="306"/>
      <c r="F20" s="271"/>
      <c r="G20" s="39"/>
      <c r="H20" s="40"/>
      <c r="I20" s="400"/>
      <c r="J20" s="42"/>
      <c r="K20" s="42"/>
      <c r="L20" s="43"/>
      <c r="M20" s="44"/>
      <c r="N20" s="45"/>
      <c r="O20" s="36"/>
      <c r="P20" s="46"/>
      <c r="Q20" s="364"/>
      <c r="R20" s="364"/>
    </row>
    <row r="21" spans="1:18" ht="40" hidden="1" customHeight="1" x14ac:dyDescent="0.35">
      <c r="A21" s="312"/>
      <c r="B21" s="305"/>
      <c r="C21" s="305"/>
      <c r="D21" s="305"/>
      <c r="E21" s="306"/>
      <c r="F21" s="271"/>
      <c r="G21" s="39"/>
      <c r="H21" s="40"/>
      <c r="I21" s="400"/>
      <c r="J21" s="42"/>
      <c r="K21" s="42"/>
      <c r="L21" s="43"/>
      <c r="M21" s="44"/>
      <c r="N21" s="45"/>
      <c r="O21" s="36"/>
      <c r="P21" s="46"/>
      <c r="Q21" s="364"/>
      <c r="R21" s="364"/>
    </row>
    <row r="22" spans="1:18" ht="40" hidden="1" customHeight="1" x14ac:dyDescent="0.35">
      <c r="A22" s="312"/>
      <c r="B22" s="305"/>
      <c r="C22" s="305"/>
      <c r="D22" s="305"/>
      <c r="E22" s="306"/>
      <c r="F22" s="271"/>
      <c r="G22" s="39"/>
      <c r="H22" s="75"/>
      <c r="I22" s="400"/>
      <c r="J22" s="42"/>
      <c r="K22" s="42"/>
      <c r="L22" s="43"/>
      <c r="M22" s="44"/>
      <c r="N22" s="45"/>
      <c r="O22" s="36"/>
      <c r="P22" s="46"/>
      <c r="Q22" s="163"/>
      <c r="R22" s="364"/>
    </row>
    <row r="23" spans="1:18" ht="40" hidden="1" customHeight="1" x14ac:dyDescent="0.35">
      <c r="A23" s="312"/>
      <c r="B23" s="305"/>
      <c r="C23" s="305"/>
      <c r="D23" s="305"/>
      <c r="E23" s="306"/>
      <c r="F23" s="271"/>
      <c r="G23" s="39"/>
      <c r="H23" s="40"/>
      <c r="I23" s="400"/>
      <c r="J23" s="42"/>
      <c r="K23" s="42"/>
      <c r="L23" s="43"/>
      <c r="M23" s="49"/>
      <c r="N23" s="45"/>
      <c r="O23" s="36"/>
      <c r="P23" s="46"/>
      <c r="Q23" s="163"/>
      <c r="R23" s="364"/>
    </row>
    <row r="24" spans="1:18" ht="40" hidden="1" customHeight="1" x14ac:dyDescent="0.35">
      <c r="A24" s="312"/>
      <c r="B24" s="305"/>
      <c r="C24" s="305"/>
      <c r="D24" s="305"/>
      <c r="E24" s="305"/>
      <c r="F24" s="306"/>
      <c r="G24" s="76"/>
      <c r="H24" s="39"/>
      <c r="I24" s="400"/>
      <c r="J24" s="42"/>
      <c r="K24" s="72"/>
      <c r="L24" s="43"/>
      <c r="M24" s="45"/>
      <c r="N24" s="45"/>
      <c r="O24" s="38"/>
      <c r="P24" s="46"/>
      <c r="Q24" s="364"/>
      <c r="R24" s="364"/>
    </row>
    <row r="25" spans="1:18" ht="40" customHeight="1" thickBot="1" x14ac:dyDescent="0.4">
      <c r="A25" s="304"/>
      <c r="B25" s="305"/>
      <c r="C25" s="305"/>
      <c r="D25" s="305"/>
      <c r="E25" s="306"/>
      <c r="F25" s="271"/>
      <c r="G25" s="39"/>
      <c r="H25" s="75"/>
      <c r="I25" s="399"/>
      <c r="J25" s="42"/>
      <c r="K25" s="42"/>
      <c r="L25" s="43"/>
      <c r="M25" s="49"/>
      <c r="N25" s="45"/>
      <c r="O25" s="36"/>
      <c r="P25" s="46"/>
      <c r="Q25" s="364" t="s">
        <v>312</v>
      </c>
      <c r="R25" s="364" t="s">
        <v>320</v>
      </c>
    </row>
    <row r="26" spans="1:18" ht="40" hidden="1" customHeight="1" x14ac:dyDescent="0.35">
      <c r="A26" s="312"/>
      <c r="B26" s="316"/>
      <c r="C26" s="305"/>
      <c r="D26" s="305"/>
      <c r="E26" s="306"/>
      <c r="F26" s="306"/>
      <c r="G26" s="39"/>
      <c r="H26" s="39"/>
      <c r="I26" s="400"/>
      <c r="J26" s="42"/>
      <c r="K26" s="42"/>
      <c r="L26" s="59"/>
      <c r="M26" s="45"/>
      <c r="N26" s="45"/>
      <c r="O26" s="38"/>
      <c r="P26" s="46"/>
      <c r="Q26" s="70"/>
      <c r="R26" s="47"/>
    </row>
    <row r="27" spans="1:18" ht="40" hidden="1" customHeight="1" x14ac:dyDescent="0.3">
      <c r="A27" s="312"/>
      <c r="B27" s="305"/>
      <c r="C27" s="305"/>
      <c r="D27" s="305"/>
      <c r="E27" s="306"/>
      <c r="F27" s="306"/>
      <c r="G27" s="39"/>
      <c r="H27" s="39"/>
      <c r="I27" s="398"/>
      <c r="J27" s="77"/>
      <c r="K27" s="42"/>
      <c r="L27" s="43"/>
      <c r="M27" s="45"/>
      <c r="N27" s="45"/>
      <c r="O27" s="36"/>
      <c r="P27" s="73"/>
      <c r="Q27" s="70"/>
      <c r="R27" s="74"/>
    </row>
    <row r="28" spans="1:18" ht="40" hidden="1" customHeight="1" x14ac:dyDescent="0.3">
      <c r="A28" s="312"/>
      <c r="B28" s="305"/>
      <c r="C28" s="305"/>
      <c r="D28" s="305"/>
      <c r="E28" s="305"/>
      <c r="F28" s="271"/>
      <c r="G28" s="39"/>
      <c r="H28" s="40"/>
      <c r="I28" s="400"/>
      <c r="J28" s="42"/>
      <c r="K28" s="78"/>
      <c r="L28" s="43"/>
      <c r="M28" s="45"/>
      <c r="N28" s="49"/>
      <c r="O28" s="38"/>
      <c r="P28" s="46"/>
      <c r="Q28" s="70"/>
      <c r="R28" s="47"/>
    </row>
    <row r="29" spans="1:18" ht="40" customHeight="1" thickBot="1" x14ac:dyDescent="0.35">
      <c r="A29" s="304"/>
      <c r="B29" s="305"/>
      <c r="C29" s="305"/>
      <c r="D29" s="305"/>
      <c r="E29" s="306"/>
      <c r="F29" s="271"/>
      <c r="G29" s="39"/>
      <c r="H29" s="40"/>
      <c r="I29" s="399"/>
      <c r="J29" s="42"/>
      <c r="K29" s="42"/>
      <c r="L29" s="43"/>
      <c r="M29" s="49"/>
      <c r="N29" s="45"/>
      <c r="O29" s="36"/>
      <c r="P29" s="46"/>
      <c r="Q29" s="47"/>
      <c r="R29" s="47"/>
    </row>
    <row r="30" spans="1:18" ht="40" hidden="1" customHeight="1" x14ac:dyDescent="0.3">
      <c r="A30" s="312"/>
      <c r="B30" s="305"/>
      <c r="C30" s="305"/>
      <c r="D30" s="305"/>
      <c r="E30" s="305"/>
      <c r="F30" s="306"/>
      <c r="G30" s="76"/>
      <c r="H30" s="39"/>
      <c r="I30" s="400"/>
      <c r="J30" s="42"/>
      <c r="K30" s="72"/>
      <c r="L30" s="43"/>
      <c r="M30" s="45"/>
      <c r="N30" s="45"/>
      <c r="O30" s="38"/>
      <c r="P30" s="46"/>
      <c r="Q30" s="47"/>
      <c r="R30" s="47"/>
    </row>
    <row r="31" spans="1:18" ht="40" hidden="1" customHeight="1" x14ac:dyDescent="0.3">
      <c r="A31" s="318"/>
      <c r="B31" s="305"/>
      <c r="C31" s="305"/>
      <c r="D31" s="305"/>
      <c r="E31" s="306"/>
      <c r="F31" s="306"/>
      <c r="G31" s="51"/>
      <c r="H31" s="52"/>
      <c r="I31" s="401"/>
      <c r="J31" s="54"/>
      <c r="K31" s="54"/>
      <c r="L31" s="55"/>
      <c r="M31" s="56"/>
      <c r="N31" s="57"/>
      <c r="O31" s="38"/>
      <c r="P31" s="46"/>
      <c r="Q31" s="47"/>
      <c r="R31" s="47"/>
    </row>
    <row r="32" spans="1:18" ht="40" hidden="1" customHeight="1" x14ac:dyDescent="0.3">
      <c r="A32" s="312"/>
      <c r="B32" s="305"/>
      <c r="C32" s="305"/>
      <c r="D32" s="305"/>
      <c r="E32" s="306"/>
      <c r="F32" s="306"/>
      <c r="G32" s="39"/>
      <c r="H32" s="39"/>
      <c r="I32" s="400"/>
      <c r="J32" s="42"/>
      <c r="K32" s="42"/>
      <c r="L32" s="59"/>
      <c r="M32" s="45"/>
      <c r="N32" s="45"/>
      <c r="O32" s="38"/>
      <c r="P32" s="46"/>
      <c r="Q32" s="47"/>
      <c r="R32" s="47"/>
    </row>
    <row r="33" spans="1:18" ht="40" customHeight="1" thickBot="1" x14ac:dyDescent="0.35">
      <c r="A33" s="304"/>
      <c r="B33" s="305"/>
      <c r="C33" s="305"/>
      <c r="D33" s="305"/>
      <c r="E33" s="305"/>
      <c r="F33" s="271"/>
      <c r="G33" s="39"/>
      <c r="H33" s="39"/>
      <c r="I33" s="398"/>
      <c r="J33" s="42"/>
      <c r="K33" s="42"/>
      <c r="L33" s="43"/>
      <c r="M33" s="45"/>
      <c r="N33" s="45"/>
      <c r="O33" s="79"/>
      <c r="P33" s="46"/>
      <c r="Q33" s="70"/>
      <c r="R33" s="74"/>
    </row>
    <row r="34" spans="1:18" ht="40" customHeight="1" thickBot="1" x14ac:dyDescent="0.45">
      <c r="A34" s="304"/>
      <c r="B34" s="305"/>
      <c r="C34" s="305"/>
      <c r="D34" s="305"/>
      <c r="E34" s="305"/>
      <c r="F34" s="306"/>
      <c r="G34" s="39"/>
      <c r="H34" s="39"/>
      <c r="I34" s="399"/>
      <c r="J34" s="42"/>
      <c r="K34" s="42"/>
      <c r="L34" s="43"/>
      <c r="M34" s="44"/>
      <c r="N34" s="45"/>
      <c r="O34" s="36"/>
      <c r="P34" s="73"/>
      <c r="Q34" s="256"/>
      <c r="R34" s="47"/>
    </row>
    <row r="35" spans="1:18" ht="40" hidden="1" customHeight="1" x14ac:dyDescent="0.3">
      <c r="A35" s="319"/>
      <c r="B35" s="305"/>
      <c r="C35" s="305"/>
      <c r="D35" s="305"/>
      <c r="E35" s="305"/>
      <c r="F35" s="306"/>
      <c r="G35" s="39"/>
      <c r="H35" s="39"/>
      <c r="I35" s="398"/>
      <c r="J35" s="72"/>
      <c r="K35" s="42"/>
      <c r="L35" s="43"/>
      <c r="M35" s="44"/>
      <c r="N35" s="45"/>
      <c r="O35" s="36"/>
      <c r="P35" s="73"/>
      <c r="Q35" s="252"/>
      <c r="R35" s="74"/>
    </row>
    <row r="36" spans="1:18" ht="40" hidden="1" customHeight="1" x14ac:dyDescent="0.3">
      <c r="A36" s="304"/>
      <c r="B36" s="305"/>
      <c r="C36" s="305"/>
      <c r="D36" s="305"/>
      <c r="E36" s="306"/>
      <c r="F36" s="306"/>
      <c r="G36" s="39"/>
      <c r="H36" s="39"/>
      <c r="I36" s="400"/>
      <c r="J36" s="42"/>
      <c r="K36" s="42"/>
      <c r="L36" s="59"/>
      <c r="M36" s="45"/>
      <c r="N36" s="45"/>
      <c r="O36" s="38"/>
      <c r="P36" s="46"/>
      <c r="Q36" s="253"/>
      <c r="R36" s="47"/>
    </row>
    <row r="37" spans="1:18" ht="40" hidden="1" customHeight="1" x14ac:dyDescent="0.3">
      <c r="A37" s="312"/>
      <c r="B37" s="305"/>
      <c r="C37" s="305"/>
      <c r="D37" s="305"/>
      <c r="E37" s="306"/>
      <c r="F37" s="306"/>
      <c r="G37" s="39"/>
      <c r="H37" s="39"/>
      <c r="I37" s="400"/>
      <c r="J37" s="42"/>
      <c r="K37" s="42"/>
      <c r="L37" s="59"/>
      <c r="M37" s="45"/>
      <c r="N37" s="45"/>
      <c r="O37" s="38"/>
      <c r="P37" s="46"/>
      <c r="Q37" s="253"/>
      <c r="R37" s="47"/>
    </row>
    <row r="38" spans="1:18" ht="40" hidden="1" customHeight="1" x14ac:dyDescent="0.3">
      <c r="A38" s="312"/>
      <c r="B38" s="305"/>
      <c r="C38" s="305"/>
      <c r="D38" s="305"/>
      <c r="E38" s="305"/>
      <c r="F38" s="306"/>
      <c r="G38" s="39"/>
      <c r="H38" s="39"/>
      <c r="I38" s="400"/>
      <c r="J38" s="42"/>
      <c r="K38" s="78"/>
      <c r="L38" s="43"/>
      <c r="M38" s="44"/>
      <c r="N38" s="45"/>
      <c r="O38" s="38"/>
      <c r="P38" s="46"/>
      <c r="Q38" s="253"/>
      <c r="R38" s="47"/>
    </row>
    <row r="39" spans="1:18" ht="40" hidden="1" customHeight="1" x14ac:dyDescent="0.3">
      <c r="A39" s="312"/>
      <c r="B39" s="305"/>
      <c r="C39" s="305"/>
      <c r="D39" s="305"/>
      <c r="E39" s="305"/>
      <c r="F39" s="320"/>
      <c r="G39" s="151"/>
      <c r="H39" s="39"/>
      <c r="I39" s="402"/>
      <c r="J39" s="42"/>
      <c r="K39" s="42"/>
      <c r="L39" s="43"/>
      <c r="M39" s="153"/>
      <c r="N39" s="45"/>
      <c r="O39" s="38"/>
      <c r="P39" s="46"/>
      <c r="Q39" s="253"/>
      <c r="R39" s="47"/>
    </row>
    <row r="40" spans="1:18" ht="40" hidden="1" customHeight="1" x14ac:dyDescent="0.3">
      <c r="A40" s="312"/>
      <c r="B40" s="305"/>
      <c r="C40" s="305"/>
      <c r="D40" s="305"/>
      <c r="E40" s="305"/>
      <c r="F40" s="306"/>
      <c r="G40" s="76"/>
      <c r="H40" s="39"/>
      <c r="I40" s="400"/>
      <c r="J40" s="42"/>
      <c r="K40" s="78"/>
      <c r="L40" s="43"/>
      <c r="M40" s="44"/>
      <c r="N40" s="45"/>
      <c r="O40" s="36"/>
      <c r="P40" s="46"/>
      <c r="Q40" s="253"/>
      <c r="R40" s="47"/>
    </row>
    <row r="41" spans="1:18" ht="40" customHeight="1" thickBot="1" x14ac:dyDescent="0.35">
      <c r="A41" s="304"/>
      <c r="B41" s="305"/>
      <c r="C41" s="305"/>
      <c r="D41" s="305"/>
      <c r="E41" s="305"/>
      <c r="F41" s="306"/>
      <c r="G41" s="76"/>
      <c r="H41" s="39"/>
      <c r="I41" s="398"/>
      <c r="J41" s="42"/>
      <c r="K41" s="72"/>
      <c r="L41" s="43"/>
      <c r="M41" s="45"/>
      <c r="N41" s="45"/>
      <c r="O41" s="38"/>
      <c r="P41" s="46"/>
      <c r="Q41" s="253"/>
      <c r="R41" s="74"/>
    </row>
    <row r="42" spans="1:18" ht="40" customHeight="1" thickBot="1" x14ac:dyDescent="0.35">
      <c r="A42" s="304"/>
      <c r="B42" s="305"/>
      <c r="C42" s="305"/>
      <c r="D42" s="305"/>
      <c r="E42" s="305"/>
      <c r="F42" s="306"/>
      <c r="G42" s="39"/>
      <c r="H42" s="39"/>
      <c r="I42" s="399"/>
      <c r="J42" s="42"/>
      <c r="K42" s="78"/>
      <c r="L42" s="43"/>
      <c r="M42" s="45"/>
      <c r="N42" s="45"/>
      <c r="O42" s="38"/>
      <c r="P42" s="46"/>
      <c r="Q42" s="253"/>
      <c r="R42" s="47"/>
    </row>
    <row r="43" spans="1:18" ht="40" hidden="1" customHeight="1" x14ac:dyDescent="0.3">
      <c r="A43" s="312"/>
      <c r="B43" s="305"/>
      <c r="C43" s="305"/>
      <c r="D43" s="305"/>
      <c r="E43" s="306"/>
      <c r="F43" s="271"/>
      <c r="G43" s="76"/>
      <c r="H43" s="39"/>
      <c r="I43" s="398"/>
      <c r="J43" s="42"/>
      <c r="K43" s="72"/>
      <c r="L43" s="43"/>
      <c r="M43" s="49"/>
      <c r="N43" s="45"/>
      <c r="O43" s="38"/>
      <c r="P43" s="46"/>
      <c r="Q43" s="253"/>
      <c r="R43" s="47"/>
    </row>
    <row r="44" spans="1:18" ht="40" hidden="1" customHeight="1" x14ac:dyDescent="0.3">
      <c r="A44" s="312"/>
      <c r="B44" s="305"/>
      <c r="C44" s="305"/>
      <c r="D44" s="305"/>
      <c r="E44" s="306"/>
      <c r="F44" s="271"/>
      <c r="G44" s="39"/>
      <c r="H44" s="80"/>
      <c r="I44" s="400"/>
      <c r="J44" s="42"/>
      <c r="K44" s="42"/>
      <c r="L44" s="59"/>
      <c r="M44" s="44"/>
      <c r="N44" s="45"/>
      <c r="O44" s="36"/>
      <c r="P44" s="46"/>
      <c r="Q44" s="253"/>
      <c r="R44" s="47"/>
    </row>
    <row r="45" spans="1:18" ht="40" customHeight="1" thickBot="1" x14ac:dyDescent="0.35">
      <c r="A45" s="304"/>
      <c r="B45" s="305"/>
      <c r="C45" s="305"/>
      <c r="D45" s="305"/>
      <c r="E45" s="306"/>
      <c r="F45" s="271"/>
      <c r="G45" s="107"/>
      <c r="H45" s="113"/>
      <c r="I45" s="403"/>
      <c r="J45" s="70"/>
      <c r="K45" s="42"/>
      <c r="L45" s="59"/>
      <c r="M45" s="44"/>
      <c r="N45" s="45"/>
      <c r="O45" s="36"/>
      <c r="P45" s="46"/>
      <c r="Q45" s="253"/>
      <c r="R45" s="47"/>
    </row>
    <row r="46" spans="1:18" ht="40" customHeight="1" thickBot="1" x14ac:dyDescent="0.35">
      <c r="A46" s="304"/>
      <c r="B46" s="305"/>
      <c r="C46" s="305"/>
      <c r="D46" s="305"/>
      <c r="E46" s="306"/>
      <c r="F46" s="271"/>
      <c r="G46" s="39"/>
      <c r="H46" s="75"/>
      <c r="I46" s="399"/>
      <c r="J46" s="42"/>
      <c r="K46" s="42"/>
      <c r="L46" s="68"/>
      <c r="M46" s="45"/>
      <c r="N46" s="45"/>
      <c r="O46" s="38"/>
      <c r="P46" s="46"/>
      <c r="Q46" s="253"/>
      <c r="R46" s="47"/>
    </row>
    <row r="47" spans="1:18" ht="40" customHeight="1" thickBot="1" x14ac:dyDescent="0.35">
      <c r="A47" s="304"/>
      <c r="B47" s="305"/>
      <c r="C47" s="305"/>
      <c r="D47" s="305"/>
      <c r="E47" s="306"/>
      <c r="F47" s="271"/>
      <c r="G47" s="39"/>
      <c r="H47" s="80"/>
      <c r="I47" s="399"/>
      <c r="J47" s="42"/>
      <c r="K47" s="42"/>
      <c r="L47" s="68"/>
      <c r="M47" s="49"/>
      <c r="N47" s="45"/>
      <c r="O47" s="36"/>
      <c r="P47" s="46"/>
      <c r="Q47" s="253"/>
      <c r="R47" s="47"/>
    </row>
    <row r="48" spans="1:18" ht="40" hidden="1" customHeight="1" x14ac:dyDescent="0.3">
      <c r="A48" s="312"/>
      <c r="B48" s="305"/>
      <c r="C48" s="305"/>
      <c r="D48" s="305"/>
      <c r="E48" s="305"/>
      <c r="F48" s="306"/>
      <c r="G48" s="165"/>
      <c r="H48" s="165"/>
      <c r="I48" s="404"/>
      <c r="J48" s="167"/>
      <c r="K48" s="167"/>
      <c r="L48" s="168"/>
      <c r="M48" s="169"/>
      <c r="N48" s="169"/>
      <c r="O48" s="170"/>
      <c r="P48" s="171"/>
      <c r="Q48" s="252"/>
      <c r="R48" s="74"/>
    </row>
    <row r="49" spans="1:18" ht="40" hidden="1" customHeight="1" x14ac:dyDescent="0.3">
      <c r="A49" s="312"/>
      <c r="B49" s="305"/>
      <c r="C49" s="305"/>
      <c r="D49" s="305"/>
      <c r="E49" s="306"/>
      <c r="F49" s="305"/>
      <c r="G49" s="111"/>
      <c r="H49" s="172"/>
      <c r="I49" s="405"/>
      <c r="J49" s="174"/>
      <c r="K49" s="107"/>
      <c r="L49" s="175"/>
      <c r="M49" s="176"/>
      <c r="N49" s="108"/>
      <c r="O49" s="109"/>
      <c r="P49" s="110"/>
      <c r="Q49" s="252"/>
      <c r="R49" s="47"/>
    </row>
    <row r="50" spans="1:18" ht="40" customHeight="1" thickBot="1" x14ac:dyDescent="0.35">
      <c r="A50" s="304"/>
      <c r="B50" s="305"/>
      <c r="C50" s="305"/>
      <c r="D50" s="305"/>
      <c r="E50" s="306"/>
      <c r="F50" s="271"/>
      <c r="G50" s="39"/>
      <c r="H50" s="75"/>
      <c r="I50" s="399"/>
      <c r="J50" s="42"/>
      <c r="K50" s="42"/>
      <c r="L50" s="43"/>
      <c r="M50" s="49"/>
      <c r="N50" s="45"/>
      <c r="O50" s="36"/>
      <c r="P50" s="46"/>
      <c r="Q50" s="253"/>
      <c r="R50" s="47"/>
    </row>
    <row r="51" spans="1:18" ht="40" customHeight="1" thickBot="1" x14ac:dyDescent="0.35">
      <c r="A51" s="304"/>
      <c r="B51" s="305"/>
      <c r="C51" s="305"/>
      <c r="D51" s="305"/>
      <c r="E51" s="306"/>
      <c r="F51" s="271"/>
      <c r="G51" s="39"/>
      <c r="H51" s="75"/>
      <c r="I51" s="399"/>
      <c r="J51" s="42"/>
      <c r="K51" s="42"/>
      <c r="L51" s="43"/>
      <c r="M51" s="49"/>
      <c r="N51" s="45"/>
      <c r="O51" s="36"/>
      <c r="P51" s="46"/>
      <c r="Q51" s="253"/>
      <c r="R51" s="47"/>
    </row>
    <row r="52" spans="1:18" ht="40" customHeight="1" thickBot="1" x14ac:dyDescent="0.35">
      <c r="A52" s="304"/>
      <c r="B52" s="305"/>
      <c r="C52" s="305"/>
      <c r="D52" s="305"/>
      <c r="E52" s="305"/>
      <c r="F52" s="306"/>
      <c r="G52" s="39"/>
      <c r="H52" s="39"/>
      <c r="I52" s="399"/>
      <c r="J52" s="42"/>
      <c r="K52" s="42"/>
      <c r="L52" s="43"/>
      <c r="M52" s="49"/>
      <c r="N52" s="45"/>
      <c r="O52" s="36"/>
      <c r="P52" s="73"/>
      <c r="Q52" s="252"/>
      <c r="R52" s="47"/>
    </row>
    <row r="53" spans="1:18" ht="40" hidden="1" customHeight="1" x14ac:dyDescent="0.3">
      <c r="A53" s="327"/>
      <c r="B53" s="305"/>
      <c r="C53" s="305"/>
      <c r="D53" s="305"/>
      <c r="E53" s="306"/>
      <c r="F53" s="306"/>
      <c r="G53" s="39"/>
      <c r="H53" s="40"/>
      <c r="I53" s="398"/>
      <c r="J53" s="72"/>
      <c r="K53" s="42"/>
      <c r="L53" s="43"/>
      <c r="M53" s="44"/>
      <c r="N53" s="45"/>
      <c r="O53" s="38"/>
      <c r="P53" s="46"/>
      <c r="Q53" s="253"/>
      <c r="R53" s="47"/>
    </row>
    <row r="54" spans="1:18" ht="40" hidden="1" customHeight="1" x14ac:dyDescent="0.3">
      <c r="A54" s="312"/>
      <c r="B54" s="305"/>
      <c r="C54" s="305"/>
      <c r="D54" s="305"/>
      <c r="E54" s="305"/>
      <c r="F54" s="306"/>
      <c r="G54" s="39"/>
      <c r="H54" s="39"/>
      <c r="I54" s="398"/>
      <c r="J54" s="72"/>
      <c r="K54" s="42"/>
      <c r="L54" s="43"/>
      <c r="M54" s="45"/>
      <c r="N54" s="45"/>
      <c r="O54" s="36"/>
      <c r="P54" s="73"/>
      <c r="Q54" s="252"/>
      <c r="R54" s="47"/>
    </row>
    <row r="55" spans="1:18" ht="40" customHeight="1" thickBot="1" x14ac:dyDescent="0.45">
      <c r="A55" s="304"/>
      <c r="B55" s="305"/>
      <c r="C55" s="305"/>
      <c r="D55" s="305"/>
      <c r="E55" s="306"/>
      <c r="F55" s="271"/>
      <c r="G55" s="39"/>
      <c r="H55" s="75"/>
      <c r="I55" s="399"/>
      <c r="J55" s="42"/>
      <c r="K55" s="42"/>
      <c r="L55" s="68"/>
      <c r="M55" s="45"/>
      <c r="N55" s="45"/>
      <c r="O55" s="38"/>
      <c r="P55" s="46"/>
      <c r="Q55" s="257"/>
      <c r="R55" s="47"/>
    </row>
    <row r="56" spans="1:18" ht="40" customHeight="1" thickBot="1" x14ac:dyDescent="0.45">
      <c r="A56" s="304"/>
      <c r="B56" s="305"/>
      <c r="C56" s="305"/>
      <c r="D56" s="305"/>
      <c r="E56" s="306"/>
      <c r="F56" s="271"/>
      <c r="G56" s="39"/>
      <c r="H56" s="75"/>
      <c r="I56" s="399"/>
      <c r="J56" s="42"/>
      <c r="K56" s="42"/>
      <c r="L56" s="68"/>
      <c r="M56" s="45"/>
      <c r="N56" s="45"/>
      <c r="O56" s="126"/>
      <c r="P56" s="46"/>
      <c r="Q56" s="258"/>
      <c r="R56" s="47"/>
    </row>
    <row r="57" spans="1:18" ht="40" customHeight="1" thickBot="1" x14ac:dyDescent="0.35">
      <c r="A57" s="304"/>
      <c r="B57" s="305"/>
      <c r="C57" s="305"/>
      <c r="D57" s="305"/>
      <c r="E57" s="306"/>
      <c r="F57" s="271"/>
      <c r="G57" s="39"/>
      <c r="H57" s="75"/>
      <c r="I57" s="399"/>
      <c r="J57" s="42"/>
      <c r="K57" s="42"/>
      <c r="L57" s="43"/>
      <c r="M57" s="44"/>
      <c r="N57" s="45"/>
      <c r="O57"/>
      <c r="P57" s="46"/>
      <c r="Q57" s="253"/>
      <c r="R57" s="47"/>
    </row>
    <row r="58" spans="1:18" ht="40" hidden="1" customHeight="1" x14ac:dyDescent="0.3">
      <c r="A58" s="312"/>
      <c r="B58" s="305"/>
      <c r="C58" s="305"/>
      <c r="D58" s="305"/>
      <c r="E58" s="306"/>
      <c r="F58" s="271"/>
      <c r="G58" s="39"/>
      <c r="H58" s="40"/>
      <c r="I58" s="400"/>
      <c r="J58" s="42"/>
      <c r="K58" s="42"/>
      <c r="L58" s="59"/>
      <c r="M58" s="45"/>
      <c r="N58" s="45"/>
      <c r="O58" s="38"/>
      <c r="P58" s="46"/>
      <c r="Q58" s="47"/>
      <c r="R58" s="47"/>
    </row>
    <row r="59" spans="1:18" ht="40" hidden="1" customHeight="1" x14ac:dyDescent="0.3">
      <c r="A59" s="312"/>
      <c r="B59" s="305"/>
      <c r="C59" s="305"/>
      <c r="D59" s="305"/>
      <c r="E59" s="306"/>
      <c r="F59" s="306"/>
      <c r="G59" s="39"/>
      <c r="H59" s="39"/>
      <c r="I59" s="399"/>
      <c r="J59" s="42"/>
      <c r="K59" s="42"/>
      <c r="L59" s="59"/>
      <c r="M59" s="45"/>
      <c r="N59" s="45"/>
      <c r="O59" s="38"/>
      <c r="P59" s="46"/>
      <c r="Q59" s="47"/>
      <c r="R59" s="47"/>
    </row>
    <row r="60" spans="1:18" ht="40" hidden="1" customHeight="1" x14ac:dyDescent="0.3">
      <c r="A60" s="312"/>
      <c r="B60" s="305"/>
      <c r="C60" s="305"/>
      <c r="D60" s="305"/>
      <c r="E60" s="306"/>
      <c r="F60" s="306"/>
      <c r="G60" s="39"/>
      <c r="H60" s="39"/>
      <c r="I60" s="398"/>
      <c r="J60" s="42"/>
      <c r="K60" s="61"/>
      <c r="L60" s="43"/>
      <c r="M60" s="62"/>
      <c r="N60" s="45"/>
      <c r="O60" s="38"/>
      <c r="P60" s="46"/>
      <c r="Q60" s="47"/>
      <c r="R60" s="47"/>
    </row>
    <row r="61" spans="1:18" ht="40" hidden="1" customHeight="1" x14ac:dyDescent="0.3">
      <c r="A61" s="312"/>
      <c r="B61" s="305"/>
      <c r="C61" s="305"/>
      <c r="D61" s="305"/>
      <c r="E61" s="306"/>
      <c r="F61" s="306"/>
      <c r="G61" s="39"/>
      <c r="H61" s="39"/>
      <c r="I61" s="399"/>
      <c r="J61" s="42"/>
      <c r="K61" s="42"/>
      <c r="L61" s="59"/>
      <c r="M61" s="45"/>
      <c r="N61" s="45"/>
      <c r="O61" s="38"/>
      <c r="P61" s="46"/>
      <c r="Q61" s="114"/>
      <c r="R61" s="47"/>
    </row>
    <row r="62" spans="1:18" ht="40" customHeight="1" thickBot="1" x14ac:dyDescent="0.35">
      <c r="A62" s="304"/>
      <c r="B62" s="305"/>
      <c r="C62" s="305"/>
      <c r="D62" s="305"/>
      <c r="E62" s="305"/>
      <c r="F62" s="306"/>
      <c r="G62" s="39"/>
      <c r="H62" s="39"/>
      <c r="I62" s="399"/>
      <c r="J62" s="42"/>
      <c r="K62" s="72"/>
      <c r="L62" s="43"/>
      <c r="M62" s="49"/>
      <c r="N62" s="45"/>
      <c r="O62" s="36"/>
      <c r="P62" s="38"/>
      <c r="Q62" s="38"/>
      <c r="R62" s="47"/>
    </row>
    <row r="63" spans="1:18" ht="40" hidden="1" customHeight="1" x14ac:dyDescent="0.25">
      <c r="A63" s="270"/>
      <c r="B63" s="270"/>
      <c r="C63" s="270"/>
      <c r="D63" s="270"/>
      <c r="E63" s="270"/>
      <c r="F63" s="270"/>
      <c r="G63" s="89"/>
      <c r="H63" s="89"/>
      <c r="I63" s="406"/>
      <c r="J63" s="91"/>
      <c r="K63" s="91"/>
      <c r="L63" s="92"/>
      <c r="M63" s="93"/>
      <c r="N63" s="93"/>
      <c r="O63" s="88"/>
      <c r="P63" s="88"/>
      <c r="Q63" s="88"/>
      <c r="R63" s="47"/>
    </row>
    <row r="64" spans="1:18" ht="40" hidden="1" customHeight="1" x14ac:dyDescent="0.25">
      <c r="A64" s="270"/>
      <c r="B64" s="270"/>
      <c r="C64" s="270"/>
      <c r="D64" s="270"/>
      <c r="E64" s="270"/>
      <c r="F64" s="270"/>
      <c r="G64" s="89"/>
      <c r="H64" s="89"/>
      <c r="I64" s="406"/>
      <c r="J64" s="91"/>
      <c r="K64" s="91"/>
      <c r="L64" s="92"/>
      <c r="M64" s="93"/>
      <c r="N64" s="93"/>
      <c r="O64" s="88"/>
      <c r="P64" s="88"/>
      <c r="Q64" s="88"/>
      <c r="R64" s="47"/>
    </row>
    <row r="65" spans="1:18" ht="40" customHeight="1" thickBot="1" x14ac:dyDescent="0.35">
      <c r="A65" s="304"/>
      <c r="B65" s="329"/>
      <c r="C65" s="329"/>
      <c r="D65" s="305"/>
      <c r="E65" s="330"/>
      <c r="F65" s="306"/>
      <c r="G65" s="39"/>
      <c r="H65" s="39"/>
      <c r="I65" s="398"/>
      <c r="J65" s="42"/>
      <c r="K65" s="72"/>
      <c r="L65" s="43"/>
      <c r="M65" s="49"/>
      <c r="N65" s="45"/>
      <c r="O65" s="79"/>
      <c r="P65" s="46"/>
      <c r="Q65" s="38"/>
      <c r="R65" s="47"/>
    </row>
    <row r="66" spans="1:18" ht="40" customHeight="1" thickBot="1" x14ac:dyDescent="0.35">
      <c r="A66" s="304"/>
      <c r="B66" s="305"/>
      <c r="C66" s="305"/>
      <c r="D66" s="305"/>
      <c r="E66" s="306"/>
      <c r="F66" s="306"/>
      <c r="G66" s="39"/>
      <c r="H66" s="39"/>
      <c r="I66" s="399"/>
      <c r="J66" s="42"/>
      <c r="K66" s="42"/>
      <c r="L66" s="59"/>
      <c r="M66" s="45"/>
      <c r="N66" s="45"/>
      <c r="O66" s="38"/>
      <c r="P66" s="46"/>
      <c r="Q66" s="47"/>
      <c r="R66" s="47"/>
    </row>
    <row r="67" spans="1:18" ht="40" hidden="1" customHeight="1" x14ac:dyDescent="0.3">
      <c r="A67" s="312"/>
      <c r="B67" s="305"/>
      <c r="C67" s="305"/>
      <c r="D67" s="305"/>
      <c r="E67" s="306"/>
      <c r="F67" s="271"/>
      <c r="G67" s="39"/>
      <c r="H67" s="75"/>
      <c r="I67" s="399"/>
      <c r="J67" s="42"/>
      <c r="K67" s="42"/>
      <c r="L67" s="68"/>
      <c r="M67" s="45"/>
      <c r="N67" s="45"/>
      <c r="O67" s="38"/>
      <c r="P67" s="46"/>
      <c r="Q67" s="47"/>
      <c r="R67" s="47"/>
    </row>
    <row r="68" spans="1:18" ht="40" hidden="1" customHeight="1" x14ac:dyDescent="0.3">
      <c r="A68" s="312"/>
      <c r="B68" s="305"/>
      <c r="C68" s="305"/>
      <c r="D68" s="305"/>
      <c r="E68" s="306"/>
      <c r="F68" s="271"/>
      <c r="G68" s="39"/>
      <c r="H68" s="80"/>
      <c r="I68" s="399"/>
      <c r="J68" s="42"/>
      <c r="K68" s="42"/>
      <c r="L68" s="68"/>
      <c r="M68" s="49"/>
      <c r="N68" s="45"/>
      <c r="O68" s="36"/>
      <c r="P68" s="46"/>
      <c r="Q68" s="47"/>
      <c r="R68" s="47"/>
    </row>
    <row r="69" spans="1:18" ht="40" hidden="1" customHeight="1" x14ac:dyDescent="0.3">
      <c r="A69" s="312"/>
      <c r="B69" s="305"/>
      <c r="C69" s="305"/>
      <c r="D69" s="305"/>
      <c r="E69" s="305"/>
      <c r="F69" s="306"/>
      <c r="G69" s="39"/>
      <c r="H69" s="39"/>
      <c r="I69" s="399"/>
      <c r="J69" s="42"/>
      <c r="K69" s="42"/>
      <c r="L69" s="43"/>
      <c r="M69" s="44"/>
      <c r="N69" s="45"/>
      <c r="O69" s="36"/>
      <c r="P69" s="73"/>
      <c r="Q69" s="74"/>
      <c r="R69" s="74"/>
    </row>
    <row r="70" spans="1:18" ht="40" hidden="1" customHeight="1" x14ac:dyDescent="0.3">
      <c r="A70" s="327"/>
      <c r="B70" s="305"/>
      <c r="C70" s="305"/>
      <c r="D70" s="305"/>
      <c r="E70" s="306"/>
      <c r="F70" s="306"/>
      <c r="G70" s="39"/>
      <c r="H70" s="40"/>
      <c r="I70" s="398"/>
      <c r="J70" s="72"/>
      <c r="K70" s="42"/>
      <c r="L70" s="43"/>
      <c r="M70" s="44"/>
      <c r="N70" s="45"/>
      <c r="O70" s="38"/>
      <c r="P70" s="46"/>
      <c r="Q70" s="47"/>
      <c r="R70" s="47"/>
    </row>
    <row r="71" spans="1:18" ht="30" customHeight="1" thickBot="1" x14ac:dyDescent="0.35">
      <c r="A71" s="331"/>
      <c r="B71" s="331"/>
      <c r="C71" s="331"/>
      <c r="D71" s="331"/>
      <c r="E71" s="331"/>
      <c r="F71" s="331"/>
      <c r="G71" s="155"/>
      <c r="H71" s="155"/>
      <c r="I71" s="407"/>
      <c r="J71" s="155"/>
      <c r="K71" s="155"/>
      <c r="L71" s="155"/>
      <c r="M71" s="155"/>
      <c r="N71" s="155"/>
      <c r="O71" s="331"/>
      <c r="P71" s="331"/>
      <c r="Q71" s="74"/>
      <c r="R71" s="74"/>
    </row>
    <row r="72" spans="1:18" ht="33.75" customHeight="1" thickBot="1" x14ac:dyDescent="0.35">
      <c r="A72" s="35"/>
      <c r="B72" s="36"/>
      <c r="C72" s="36"/>
      <c r="D72" s="36"/>
      <c r="E72" s="36"/>
      <c r="F72" s="37"/>
      <c r="G72" s="76"/>
      <c r="H72" s="39"/>
      <c r="I72" s="398"/>
      <c r="J72" s="42"/>
      <c r="K72" s="72"/>
      <c r="L72" s="43"/>
      <c r="M72" s="45"/>
      <c r="N72" s="45"/>
      <c r="O72" s="38"/>
      <c r="P72" s="46"/>
      <c r="Q72" s="47"/>
      <c r="R72" s="47"/>
    </row>
    <row r="73" spans="1:18" ht="27.75" customHeight="1" x14ac:dyDescent="0.3">
      <c r="A73" s="9"/>
      <c r="B73" s="9"/>
      <c r="C73" s="9"/>
      <c r="D73" s="9"/>
      <c r="E73" s="9"/>
      <c r="F73" s="10"/>
      <c r="G73" s="120"/>
      <c r="H73" s="120"/>
      <c r="I73" s="408"/>
      <c r="J73" s="122"/>
      <c r="K73" s="122"/>
      <c r="L73" s="123"/>
      <c r="M73" s="124"/>
      <c r="N73" s="125"/>
      <c r="O73" s="119"/>
      <c r="P73" s="126"/>
      <c r="Q73" s="126"/>
      <c r="R73" s="126"/>
    </row>
    <row r="74" spans="1:18" ht="15.75" customHeight="1" x14ac:dyDescent="0.3">
      <c r="A74" s="50" t="s">
        <v>286</v>
      </c>
      <c r="B74" s="126"/>
      <c r="C74" s="126"/>
      <c r="D74" s="126"/>
      <c r="E74" s="126"/>
      <c r="F74" s="126"/>
      <c r="G74" s="127">
        <f>SUMPRODUCT((D4:D70="PS")*(G4:G70="x"))</f>
        <v>0</v>
      </c>
      <c r="H74" s="127">
        <f>SUMPRODUCT((D4:D70="PS")*(H4:H70="x"))</f>
        <v>0</v>
      </c>
      <c r="I74" s="409">
        <f>SUMPRODUCT((D4:D70="PS")*(I4:I70="x"))</f>
        <v>0</v>
      </c>
      <c r="J74" s="127">
        <f>SUMPRODUCT((D4:D70="PS")*(J4:J70="x"))</f>
        <v>0</v>
      </c>
      <c r="K74" s="127">
        <f>SUMPRODUCT((D4:D70="PS")*(K4:K70="x"))</f>
        <v>0</v>
      </c>
      <c r="L74" s="127">
        <f>SUMPRODUCT((D4:D70="PS")*(L4:L70="x"))</f>
        <v>0</v>
      </c>
      <c r="M74" s="127">
        <f>SUMPRODUCT((D4:D70="PS")*(M4:M70="x"))</f>
        <v>0</v>
      </c>
      <c r="N74" s="127">
        <f>SUMPRODUCT((D4:D70="PS")*(N4:N70="x"))</f>
        <v>0</v>
      </c>
      <c r="O74" s="119"/>
      <c r="P74" s="126"/>
      <c r="Q74">
        <f t="shared" ref="Q74:Q81" si="0">SUM(G74:P74)</f>
        <v>0</v>
      </c>
      <c r="R74" s="126"/>
    </row>
    <row r="75" spans="1:18" ht="15.75" customHeight="1" x14ac:dyDescent="0.3">
      <c r="A75" s="50" t="s">
        <v>287</v>
      </c>
      <c r="B75" s="126"/>
      <c r="C75" s="126"/>
      <c r="D75" s="126"/>
      <c r="E75" s="126"/>
      <c r="F75" s="126"/>
      <c r="G75" s="127">
        <f>SUMPRODUCT((D4:D70="MS")*(G4:G70="x"))</f>
        <v>0</v>
      </c>
      <c r="H75" s="127">
        <f>SUMPRODUCT((D4:D70="MS")*(H4:H70="x"))</f>
        <v>0</v>
      </c>
      <c r="I75" s="409">
        <f>SUMPRODUCT((D4:D70="MS")*(I4:I70="x"))</f>
        <v>0</v>
      </c>
      <c r="J75" s="127">
        <f>SUMPRODUCT((D4:D70="MS")*(J4:J70="x"))</f>
        <v>0</v>
      </c>
      <c r="K75" s="127">
        <f>SUMPRODUCT((D4:D70="MS")*(K4:K70="x"))</f>
        <v>0</v>
      </c>
      <c r="L75" s="127">
        <f>SUMPRODUCT((D4:D70="MS")*(L4:L70="x"))</f>
        <v>0</v>
      </c>
      <c r="M75" s="127">
        <f>SUMPRODUCT((D4:D70="MS")*(M4:M70="x"))</f>
        <v>0</v>
      </c>
      <c r="N75" s="127">
        <f>SUMPRODUCT((D4:D70="MS")*(N4:N70="x"))</f>
        <v>0</v>
      </c>
      <c r="O75" s="119"/>
      <c r="P75" s="126"/>
      <c r="Q75">
        <f t="shared" si="0"/>
        <v>0</v>
      </c>
      <c r="R75" s="126"/>
    </row>
    <row r="76" spans="1:18" ht="15.75" customHeight="1" x14ac:dyDescent="0.3">
      <c r="A76" s="50" t="s">
        <v>288</v>
      </c>
      <c r="B76" s="126"/>
      <c r="C76" s="126"/>
      <c r="D76" s="126"/>
      <c r="E76" s="126"/>
      <c r="F76" s="126"/>
      <c r="G76" s="127">
        <f>SUMPRODUCT((D4:D70="GS")*(G4:G70="x"))</f>
        <v>0</v>
      </c>
      <c r="H76" s="127">
        <f>SUMPRODUCT((D4:D70="GS")*(H4:H70="x"))</f>
        <v>0</v>
      </c>
      <c r="I76" s="409">
        <f>SUMPRODUCT((D4:D70="GS")*(I4:I70="x"))</f>
        <v>0</v>
      </c>
      <c r="J76" s="127">
        <f>SUMPRODUCT((D4:D70="GS")*(J4:J70="x"))</f>
        <v>0</v>
      </c>
      <c r="K76" s="127">
        <f>SUMPRODUCT((D4:D70="GS")*(K4:K70="x"))</f>
        <v>0</v>
      </c>
      <c r="L76" s="127">
        <f>SUMPRODUCT((D4:D70="GS")*(L4:L70="x"))</f>
        <v>0</v>
      </c>
      <c r="M76" s="127">
        <f>SUMPRODUCT((D4:D70="GS")*(M4:M70="x"))</f>
        <v>0</v>
      </c>
      <c r="N76" s="127">
        <f>SUMPRODUCT((D4:D70="GS")*(N4:N70="x"))</f>
        <v>0</v>
      </c>
      <c r="O76" s="119"/>
      <c r="P76" s="126"/>
      <c r="Q76">
        <f t="shared" si="0"/>
        <v>0</v>
      </c>
      <c r="R76" s="126"/>
    </row>
    <row r="77" spans="1:18" ht="13" x14ac:dyDescent="0.25">
      <c r="A77" s="50" t="s">
        <v>289</v>
      </c>
      <c r="F77"/>
      <c r="G77" s="127">
        <f>SUMPRODUCT((D4:D70="CP")*(G4:G70="x"))</f>
        <v>0</v>
      </c>
      <c r="H77" s="127">
        <f>SUMPRODUCT((D4:D70="CP")*(H4:H70="x"))</f>
        <v>0</v>
      </c>
      <c r="I77" s="395">
        <f>SUMPRODUCT((D4:D70="CP")*(I4:I70="x"))</f>
        <v>0</v>
      </c>
      <c r="J77" s="128">
        <f>SUMPRODUCT((D4:D70="CP")*(J4:J70="x"))</f>
        <v>0</v>
      </c>
      <c r="K77" s="128">
        <f>SUMPRODUCT((D4:D70="CP")*(K4:K70="x"))</f>
        <v>0</v>
      </c>
      <c r="L77" s="18">
        <f>SUMPRODUCT((D4:D70="CP")*(L4:L70="x"))</f>
        <v>0</v>
      </c>
      <c r="M77" s="129">
        <f>SUMPRODUCT((D4:D70="CP")*(M4:M70="x"))</f>
        <v>0</v>
      </c>
      <c r="N77" s="129">
        <f>SUMPRODUCT((D4:D70="CP")*(N4:N70="x"))</f>
        <v>0</v>
      </c>
      <c r="Q77">
        <f t="shared" si="0"/>
        <v>0</v>
      </c>
    </row>
    <row r="78" spans="1:18" ht="13" x14ac:dyDescent="0.25">
      <c r="A78" s="50" t="s">
        <v>290</v>
      </c>
      <c r="F78"/>
      <c r="G78" s="127">
        <f>SUMPRODUCT((D4:D70="CE1")*(G4:G70="x"))</f>
        <v>0</v>
      </c>
      <c r="H78" s="127">
        <f>SUMPRODUCT((D4:D70="CE1")*(H4:H70="x"))</f>
        <v>0</v>
      </c>
      <c r="I78" s="395">
        <f>SUMPRODUCT((D4:D70="CE1")*(I4:I70="x"))</f>
        <v>0</v>
      </c>
      <c r="J78" s="128">
        <f>SUMPRODUCT((D4:D70="CE1")*(J4:J70="x"))</f>
        <v>0</v>
      </c>
      <c r="K78" s="128">
        <f>SUMPRODUCT((D4:D70="CE1")*(K4:K70="x"))</f>
        <v>0</v>
      </c>
      <c r="L78" s="18">
        <f>SUMPRODUCT((D4:D70="CE1")*(L4:L70="x"))</f>
        <v>0</v>
      </c>
      <c r="M78" s="129">
        <f>SUMPRODUCT((D4:D70="CE1")*(M4:M70="x"))</f>
        <v>0</v>
      </c>
      <c r="N78" s="129">
        <f>SUMPRODUCT((D4:D70="CE1")*(N4:N70="x"))</f>
        <v>0</v>
      </c>
      <c r="Q78">
        <f t="shared" si="0"/>
        <v>0</v>
      </c>
    </row>
    <row r="79" spans="1:18" ht="13" x14ac:dyDescent="0.3">
      <c r="A79" s="130" t="s">
        <v>291</v>
      </c>
      <c r="F79"/>
      <c r="G79" s="127">
        <f>SUMPRODUCT((D4:D70="CE2")*(G4:G70="x"))</f>
        <v>0</v>
      </c>
      <c r="H79" s="127">
        <f>SUMPRODUCT((D4:D70="CE2")*(H4:H70="x"))</f>
        <v>0</v>
      </c>
      <c r="I79" s="395">
        <f>SUMPRODUCT((D4:D70="CE2")*(I4:I70="x"))</f>
        <v>0</v>
      </c>
      <c r="J79" s="128">
        <f>SUMPRODUCT((D4:D70="CE2")*(J4:J70="x"))</f>
        <v>0</v>
      </c>
      <c r="K79" s="128">
        <f>SUMPRODUCT((D4:D70="CE2")*(K4:K70="x"))</f>
        <v>0</v>
      </c>
      <c r="L79" s="18">
        <f>SUMPRODUCT((D4:D70="CE2")*(L4:L70="x"))</f>
        <v>0</v>
      </c>
      <c r="M79" s="129">
        <f>SUMPRODUCT((D4:D70="CE2")*(M4:M70="x"))</f>
        <v>0</v>
      </c>
      <c r="N79" s="129">
        <f>SUMPRODUCT((D4:D70="CE2")*(N4:N70="x"))</f>
        <v>0</v>
      </c>
      <c r="Q79">
        <f t="shared" si="0"/>
        <v>0</v>
      </c>
    </row>
    <row r="80" spans="1:18" ht="13" x14ac:dyDescent="0.3">
      <c r="A80" s="130" t="s">
        <v>292</v>
      </c>
      <c r="F80"/>
      <c r="G80" s="127">
        <f>SUMPRODUCT((D4:D70="CM1")*(G4:G70="x"))</f>
        <v>0</v>
      </c>
      <c r="H80" s="127">
        <f>SUMPRODUCT((D4:D70="CM1")*(H4:H70="x"))</f>
        <v>1</v>
      </c>
      <c r="I80" s="395">
        <f>SUMPRODUCT((D4:D70="CM1")*(I4:I70="x"))</f>
        <v>0</v>
      </c>
      <c r="J80" s="128">
        <f>SUMPRODUCT((D4:D70="CM1")*(J4:J70="x"))</f>
        <v>1</v>
      </c>
      <c r="K80" s="128">
        <f>SUMPRODUCT((D4:D70="CM1")*(K4:K70="x"))</f>
        <v>0</v>
      </c>
      <c r="L80" s="18">
        <f>SUMPRODUCT((D4:D70="CM1")*(L4:L70="x"))</f>
        <v>1</v>
      </c>
      <c r="M80" s="129">
        <f>SUMPRODUCT((D4:D70="CM1")*(M4:M70="x"))</f>
        <v>1</v>
      </c>
      <c r="N80" s="129">
        <f>SUMPRODUCT((D4:D70="CM1")*(N4:N70="x"))</f>
        <v>0</v>
      </c>
      <c r="Q80">
        <f t="shared" si="0"/>
        <v>4</v>
      </c>
    </row>
    <row r="81" spans="1:17" ht="13" x14ac:dyDescent="0.3">
      <c r="A81" s="130" t="s">
        <v>293</v>
      </c>
      <c r="F81"/>
      <c r="G81" s="127">
        <f>SUMPRODUCT((D4:D70="CM2")*(G4:G70="x"))</f>
        <v>0</v>
      </c>
      <c r="H81" s="127">
        <f>SUMPRODUCT((D4:D70="CM2")*(H4:H70="x"))</f>
        <v>0</v>
      </c>
      <c r="I81" s="395">
        <f>SUMPRODUCT((D4:D70="CM2")*(I4:I70="x"))</f>
        <v>0</v>
      </c>
      <c r="J81" s="128">
        <f>SUMPRODUCT((D4:D70="CM2")*(J4:J70="x"))</f>
        <v>0</v>
      </c>
      <c r="K81" s="128">
        <f>SUMPRODUCT((D4:D70="CM2")*(K4:K70="x"))</f>
        <v>0</v>
      </c>
      <c r="L81" s="18">
        <f>SUMPRODUCT((D4:D70="CM2")*(L4:L70="x"))</f>
        <v>0</v>
      </c>
      <c r="M81" s="129">
        <f>SUMPRODUCT((D4:D70="CM2")*(M4:M70="x"))</f>
        <v>0</v>
      </c>
      <c r="N81" s="129">
        <f>SUMPRODUCT((D4:D70="CM2")*(N4:N70="x"))</f>
        <v>0</v>
      </c>
      <c r="Q81">
        <f t="shared" si="0"/>
        <v>0</v>
      </c>
    </row>
    <row r="82" spans="1:17" ht="13" x14ac:dyDescent="0.3">
      <c r="A82" s="130"/>
      <c r="F82"/>
      <c r="G82" s="19"/>
      <c r="H82" s="20"/>
      <c r="I82" s="396"/>
      <c r="J82" s="22"/>
      <c r="K82" s="22"/>
      <c r="L82" s="23"/>
      <c r="M82" s="24"/>
      <c r="N82" s="24"/>
    </row>
    <row r="83" spans="1:17" ht="14.25" customHeight="1" x14ac:dyDescent="0.3">
      <c r="A83" s="130" t="s">
        <v>226</v>
      </c>
      <c r="F83" s="14">
        <f>SUM(F9:F35)</f>
        <v>0</v>
      </c>
      <c r="G83" s="131">
        <f t="shared" ref="G83:N83" si="1">SUM(G74:G81)</f>
        <v>0</v>
      </c>
      <c r="H83" s="131">
        <f t="shared" si="1"/>
        <v>1</v>
      </c>
      <c r="I83" s="410">
        <f t="shared" si="1"/>
        <v>0</v>
      </c>
      <c r="J83" s="133">
        <f t="shared" si="1"/>
        <v>1</v>
      </c>
      <c r="K83" s="133">
        <f t="shared" si="1"/>
        <v>0</v>
      </c>
      <c r="L83" s="134">
        <f t="shared" si="1"/>
        <v>1</v>
      </c>
      <c r="M83" s="135">
        <f t="shared" si="1"/>
        <v>1</v>
      </c>
      <c r="N83" s="135">
        <f t="shared" si="1"/>
        <v>0</v>
      </c>
      <c r="Q83">
        <f>SUM(G83:P83)</f>
        <v>4</v>
      </c>
    </row>
  </sheetData>
  <autoFilter ref="A3:P70"/>
  <mergeCells count="3">
    <mergeCell ref="G1:H1"/>
    <mergeCell ref="J1:K1"/>
    <mergeCell ref="M1:N1"/>
  </mergeCells>
  <pageMargins left="0.78749999999999998" right="0.78749999999999998" top="0.77013888888888904" bottom="0.390277777777778" header="0.3" footer="0.51180555555555496"/>
  <pageSetup paperSize="9" firstPageNumber="0" orientation="landscape" horizontalDpi="300" verticalDpi="300"/>
  <headerFooter>
    <oddHeader>&amp;C&amp;16RENCONTRES USEP&amp;R&amp;12 2010-2011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2"/>
  <sheetViews>
    <sheetView topLeftCell="A13" zoomScale="60" zoomScaleNormal="60" workbookViewId="0">
      <selection activeCell="R17" activeCellId="1" sqref="R20 R17"/>
    </sheetView>
  </sheetViews>
  <sheetFormatPr baseColWidth="10" defaultColWidth="9.1796875" defaultRowHeight="12.5" x14ac:dyDescent="0.25"/>
  <cols>
    <col min="1" max="1" width="25.453125" style="13"/>
    <col min="2" max="2" width="18.1796875" style="13"/>
    <col min="3" max="3" width="11.26953125" style="13"/>
    <col min="4" max="4" width="12.26953125" style="13"/>
    <col min="5" max="5" width="0" style="13" hidden="1"/>
    <col min="6" max="6" width="10" style="14"/>
    <col min="7" max="7" width="0" style="15" hidden="1"/>
    <col min="8" max="9" width="0" hidden="1"/>
    <col min="10" max="10" width="3.453125"/>
    <col min="11" max="14" width="0" hidden="1"/>
    <col min="15" max="16" width="0" style="13" hidden="1"/>
    <col min="17" max="17" width="39.453125"/>
    <col min="18" max="18" width="21.54296875"/>
    <col min="19" max="19" width="26.7265625"/>
    <col min="20" max="1025" width="10.26953125"/>
  </cols>
  <sheetData>
    <row r="1" spans="1:18" ht="76.5" customHeight="1" x14ac:dyDescent="0.4">
      <c r="A1" s="16"/>
      <c r="B1" s="14"/>
      <c r="C1" s="14"/>
      <c r="D1" s="14"/>
      <c r="E1" s="14"/>
      <c r="F1"/>
      <c r="G1" s="616" t="s">
        <v>227</v>
      </c>
      <c r="H1" s="616"/>
      <c r="I1" s="17"/>
      <c r="J1" s="617" t="s">
        <v>228</v>
      </c>
      <c r="K1" s="617"/>
      <c r="L1" s="18"/>
      <c r="M1" s="613" t="s">
        <v>228</v>
      </c>
      <c r="N1" s="613"/>
      <c r="O1" s="14"/>
      <c r="P1" s="14"/>
      <c r="Q1" s="156" t="s">
        <v>328</v>
      </c>
    </row>
    <row r="2" spans="1:18" ht="13" thickBot="1" x14ac:dyDescent="0.3">
      <c r="A2"/>
      <c r="B2"/>
      <c r="C2"/>
      <c r="D2"/>
      <c r="E2"/>
      <c r="F2"/>
      <c r="G2" s="19"/>
      <c r="H2" s="20"/>
      <c r="I2" s="21"/>
      <c r="J2" s="496"/>
      <c r="K2" s="496"/>
      <c r="L2" s="23"/>
      <c r="M2" s="24"/>
      <c r="N2" s="24"/>
      <c r="O2"/>
      <c r="P2"/>
    </row>
    <row r="3" spans="1:18" s="34" customFormat="1" ht="124.5" customHeight="1" thickBot="1" x14ac:dyDescent="0.35">
      <c r="A3" s="25" t="s">
        <v>2</v>
      </c>
      <c r="B3" s="25" t="s">
        <v>229</v>
      </c>
      <c r="C3" s="25" t="s">
        <v>230</v>
      </c>
      <c r="D3" s="25" t="s">
        <v>231</v>
      </c>
      <c r="E3" s="26" t="s">
        <v>232</v>
      </c>
      <c r="F3" s="25" t="s">
        <v>233</v>
      </c>
      <c r="G3" s="27" t="s">
        <v>234</v>
      </c>
      <c r="H3" s="27" t="s">
        <v>235</v>
      </c>
      <c r="I3" s="28" t="s">
        <v>236</v>
      </c>
      <c r="J3" s="497" t="s">
        <v>237</v>
      </c>
      <c r="K3" s="497" t="s">
        <v>238</v>
      </c>
      <c r="L3" s="30" t="s">
        <v>239</v>
      </c>
      <c r="M3" s="31" t="s">
        <v>240</v>
      </c>
      <c r="N3" s="31" t="s">
        <v>241</v>
      </c>
      <c r="O3" s="32" t="s">
        <v>242</v>
      </c>
      <c r="P3" s="32" t="s">
        <v>243</v>
      </c>
      <c r="Q3" s="363" t="s">
        <v>323</v>
      </c>
    </row>
    <row r="4" spans="1:18" s="48" customFormat="1" ht="40" customHeight="1" thickBot="1" x14ac:dyDescent="0.35">
      <c r="A4" s="35" t="s">
        <v>341</v>
      </c>
      <c r="B4" s="36" t="s">
        <v>344</v>
      </c>
      <c r="C4" s="36" t="s">
        <v>97</v>
      </c>
      <c r="D4" s="36"/>
      <c r="E4" s="37"/>
      <c r="F4" s="560">
        <v>25</v>
      </c>
      <c r="G4" s="64"/>
      <c r="H4" s="40"/>
      <c r="I4" s="58"/>
      <c r="J4" s="498"/>
      <c r="K4" s="499"/>
      <c r="L4" s="43"/>
      <c r="M4" s="49"/>
      <c r="N4" s="45"/>
      <c r="O4" s="66"/>
      <c r="P4" s="67"/>
      <c r="Q4" s="47"/>
      <c r="R4" s="74"/>
    </row>
    <row r="5" spans="1:18" ht="40" customHeight="1" thickBot="1" x14ac:dyDescent="0.35">
      <c r="A5" s="35" t="s">
        <v>341</v>
      </c>
      <c r="B5" s="36" t="s">
        <v>342</v>
      </c>
      <c r="C5" s="36" t="s">
        <v>44</v>
      </c>
      <c r="D5" s="36"/>
      <c r="E5" s="37"/>
      <c r="F5" s="568">
        <v>26</v>
      </c>
      <c r="G5" s="39"/>
      <c r="H5" s="40"/>
      <c r="I5" s="41"/>
      <c r="J5" s="499"/>
      <c r="K5" s="499"/>
      <c r="L5" s="43"/>
      <c r="M5" s="44"/>
      <c r="N5" s="45"/>
      <c r="O5" s="36"/>
      <c r="P5" s="46"/>
      <c r="Q5" s="47"/>
      <c r="R5" s="47"/>
    </row>
    <row r="6" spans="1:18" ht="40" hidden="1" customHeight="1" x14ac:dyDescent="0.3">
      <c r="A6" s="312"/>
      <c r="B6" s="305"/>
      <c r="C6" s="305"/>
      <c r="D6" s="305"/>
      <c r="E6" s="306"/>
      <c r="F6" s="559"/>
      <c r="G6" s="39"/>
      <c r="H6" s="40"/>
      <c r="I6" s="41"/>
      <c r="J6" s="499"/>
      <c r="K6" s="499"/>
      <c r="L6" s="43"/>
      <c r="M6" s="44"/>
      <c r="N6" s="45"/>
      <c r="O6" s="36"/>
      <c r="P6" s="46"/>
      <c r="Q6" s="47"/>
      <c r="R6" s="47"/>
    </row>
    <row r="7" spans="1:18" s="48" customFormat="1" ht="40" hidden="1" customHeight="1" x14ac:dyDescent="0.3">
      <c r="A7" s="312"/>
      <c r="B7" s="305"/>
      <c r="C7" s="305"/>
      <c r="D7" s="305"/>
      <c r="E7" s="306"/>
      <c r="F7" s="559"/>
      <c r="G7" s="39"/>
      <c r="H7" s="40"/>
      <c r="I7" s="41"/>
      <c r="J7" s="499"/>
      <c r="K7" s="499"/>
      <c r="L7" s="43"/>
      <c r="M7" s="44"/>
      <c r="N7" s="45"/>
      <c r="O7" s="36"/>
      <c r="P7" s="46"/>
      <c r="Q7" s="47"/>
      <c r="R7" s="47"/>
    </row>
    <row r="8" spans="1:18" ht="40" hidden="1" customHeight="1" x14ac:dyDescent="0.3">
      <c r="A8" s="314"/>
      <c r="B8" s="305"/>
      <c r="C8" s="305"/>
      <c r="D8" s="305"/>
      <c r="E8" s="306"/>
      <c r="F8" s="559"/>
      <c r="G8" s="39"/>
      <c r="H8" s="40"/>
      <c r="I8" s="41"/>
      <c r="J8" s="499"/>
      <c r="K8" s="499"/>
      <c r="L8" s="43"/>
      <c r="M8" s="44"/>
      <c r="N8" s="45"/>
      <c r="O8" s="36"/>
      <c r="P8" s="46"/>
      <c r="Q8" s="47"/>
      <c r="R8" s="47"/>
    </row>
    <row r="9" spans="1:18" ht="40" hidden="1" customHeight="1" x14ac:dyDescent="0.3">
      <c r="A9" s="315"/>
      <c r="B9" s="305"/>
      <c r="C9" s="305"/>
      <c r="D9" s="305"/>
      <c r="E9" s="306"/>
      <c r="F9" s="559"/>
      <c r="G9" s="39"/>
      <c r="H9" s="40"/>
      <c r="I9" s="41"/>
      <c r="J9" s="499"/>
      <c r="K9" s="499"/>
      <c r="L9" s="43"/>
      <c r="M9" s="49"/>
      <c r="N9" s="45"/>
      <c r="O9" s="36"/>
      <c r="P9" s="46"/>
      <c r="Q9" s="47"/>
      <c r="R9" s="47"/>
    </row>
    <row r="10" spans="1:18" ht="40" hidden="1" customHeight="1" x14ac:dyDescent="0.3">
      <c r="A10" s="315"/>
      <c r="B10" s="305"/>
      <c r="C10" s="305"/>
      <c r="D10" s="305"/>
      <c r="E10" s="306"/>
      <c r="F10" s="559"/>
      <c r="G10" s="39"/>
      <c r="H10" s="40"/>
      <c r="I10" s="41"/>
      <c r="J10" s="499"/>
      <c r="K10" s="499"/>
      <c r="L10" s="43"/>
      <c r="M10" s="44"/>
      <c r="N10" s="45"/>
      <c r="O10" s="36"/>
      <c r="P10" s="46"/>
      <c r="Q10" s="47"/>
      <c r="R10" s="47"/>
    </row>
    <row r="11" spans="1:18" ht="40" hidden="1" customHeight="1" x14ac:dyDescent="0.3">
      <c r="A11" s="312"/>
      <c r="B11" s="305"/>
      <c r="C11" s="305"/>
      <c r="D11" s="305"/>
      <c r="E11" s="306"/>
      <c r="F11" s="559"/>
      <c r="G11" s="39"/>
      <c r="H11" s="75"/>
      <c r="I11" s="58"/>
      <c r="J11" s="499"/>
      <c r="K11" s="499"/>
      <c r="L11" s="43"/>
      <c r="M11" s="49"/>
      <c r="N11" s="45"/>
      <c r="O11" s="36"/>
      <c r="P11" s="46"/>
      <c r="Q11" s="47"/>
      <c r="R11" s="47"/>
    </row>
    <row r="12" spans="1:18" ht="40" hidden="1" customHeight="1" x14ac:dyDescent="0.3">
      <c r="A12" s="312"/>
      <c r="B12" s="305"/>
      <c r="C12" s="305"/>
      <c r="D12" s="305"/>
      <c r="E12" s="306"/>
      <c r="F12" s="559"/>
      <c r="G12" s="39"/>
      <c r="H12" s="75"/>
      <c r="I12" s="58"/>
      <c r="J12" s="499"/>
      <c r="K12" s="499"/>
      <c r="L12" s="43"/>
      <c r="M12" s="49"/>
      <c r="N12" s="45"/>
      <c r="O12" s="36"/>
      <c r="P12" s="46"/>
      <c r="Q12" s="47"/>
      <c r="R12" s="47"/>
    </row>
    <row r="13" spans="1:18" ht="40" customHeight="1" thickBot="1" x14ac:dyDescent="0.35">
      <c r="A13" s="50" t="s">
        <v>13</v>
      </c>
      <c r="B13" s="36" t="s">
        <v>347</v>
      </c>
      <c r="C13" s="36" t="s">
        <v>20</v>
      </c>
      <c r="D13" s="36"/>
      <c r="E13" s="37"/>
      <c r="F13" s="556">
        <v>26</v>
      </c>
      <c r="G13" s="39"/>
      <c r="H13" s="40"/>
      <c r="I13" s="41"/>
      <c r="J13" s="499"/>
      <c r="K13" s="499"/>
      <c r="L13" s="43"/>
      <c r="M13" s="44"/>
      <c r="N13" s="45"/>
      <c r="O13" s="140"/>
      <c r="P13" s="46"/>
      <c r="Q13" s="47"/>
      <c r="R13" s="47"/>
    </row>
    <row r="14" spans="1:18" ht="40" hidden="1" customHeight="1" x14ac:dyDescent="0.3">
      <c r="A14" s="312"/>
      <c r="B14" s="305"/>
      <c r="C14" s="305"/>
      <c r="D14" s="305"/>
      <c r="E14" s="306"/>
      <c r="F14" s="321"/>
      <c r="G14" s="39"/>
      <c r="H14" s="75"/>
      <c r="I14" s="58"/>
      <c r="J14" s="499"/>
      <c r="K14" s="499"/>
      <c r="L14" s="43"/>
      <c r="M14" s="49"/>
      <c r="N14" s="45"/>
      <c r="O14" s="36"/>
      <c r="P14" s="46"/>
      <c r="Q14" s="47"/>
      <c r="R14" s="47"/>
    </row>
    <row r="15" spans="1:18" ht="40" hidden="1" customHeight="1" x14ac:dyDescent="0.3">
      <c r="A15" s="312"/>
      <c r="B15" s="305"/>
      <c r="C15" s="305"/>
      <c r="D15" s="305"/>
      <c r="E15" s="306"/>
      <c r="F15" s="321"/>
      <c r="G15" s="39"/>
      <c r="H15" s="75"/>
      <c r="I15" s="58"/>
      <c r="J15" s="499"/>
      <c r="K15" s="499"/>
      <c r="L15" s="43"/>
      <c r="M15" s="44"/>
      <c r="N15" s="45"/>
      <c r="O15" s="36"/>
      <c r="P15" s="46"/>
      <c r="Q15" s="47"/>
      <c r="R15" s="47"/>
    </row>
    <row r="16" spans="1:18" ht="40" hidden="1" customHeight="1" x14ac:dyDescent="0.3">
      <c r="A16" s="312"/>
      <c r="B16" s="305"/>
      <c r="C16" s="305"/>
      <c r="D16" s="305"/>
      <c r="E16" s="306"/>
      <c r="F16" s="321"/>
      <c r="G16" s="39"/>
      <c r="H16" s="75"/>
      <c r="I16" s="41"/>
      <c r="J16" s="499"/>
      <c r="K16" s="499"/>
      <c r="L16" s="43"/>
      <c r="M16" s="44"/>
      <c r="N16" s="45"/>
      <c r="O16" s="36"/>
      <c r="P16" s="46"/>
      <c r="Q16" s="70"/>
      <c r="R16" s="47"/>
    </row>
    <row r="17" spans="1:18" ht="40" customHeight="1" thickBot="1" x14ac:dyDescent="0.35">
      <c r="A17" s="35" t="s">
        <v>356</v>
      </c>
      <c r="B17" s="36" t="s">
        <v>357</v>
      </c>
      <c r="C17" s="36" t="s">
        <v>97</v>
      </c>
      <c r="D17" s="36"/>
      <c r="E17" s="37"/>
      <c r="F17" s="564">
        <v>25</v>
      </c>
      <c r="G17" s="39"/>
      <c r="H17" s="75"/>
      <c r="I17" s="41"/>
      <c r="J17" s="499"/>
      <c r="K17" s="499"/>
      <c r="L17" s="43"/>
      <c r="M17" s="44"/>
      <c r="N17" s="45"/>
      <c r="O17" s="140"/>
      <c r="P17" s="46"/>
      <c r="Q17" s="586" t="s">
        <v>324</v>
      </c>
      <c r="R17" s="586" t="s">
        <v>325</v>
      </c>
    </row>
    <row r="18" spans="1:18" s="48" customFormat="1" ht="40" customHeight="1" thickBot="1" x14ac:dyDescent="0.35">
      <c r="A18" s="35" t="s">
        <v>356</v>
      </c>
      <c r="B18" s="36" t="s">
        <v>358</v>
      </c>
      <c r="C18" s="36" t="s">
        <v>75</v>
      </c>
      <c r="D18" s="36"/>
      <c r="E18" s="37"/>
      <c r="F18" s="564">
        <v>20</v>
      </c>
      <c r="G18" s="39"/>
      <c r="H18" s="39"/>
      <c r="I18" s="58"/>
      <c r="J18" s="499"/>
      <c r="K18" s="499"/>
      <c r="L18" s="68"/>
      <c r="M18" s="45"/>
      <c r="N18" s="45"/>
      <c r="O18" s="38"/>
      <c r="P18" s="46"/>
      <c r="Q18" s="594" t="s">
        <v>396</v>
      </c>
      <c r="R18" s="600" t="s">
        <v>405</v>
      </c>
    </row>
    <row r="19" spans="1:18" ht="40" hidden="1" customHeight="1" x14ac:dyDescent="0.3">
      <c r="A19" s="35" t="s">
        <v>356</v>
      </c>
      <c r="B19" s="36" t="s">
        <v>359</v>
      </c>
      <c r="C19" s="36" t="s">
        <v>97</v>
      </c>
      <c r="D19" s="36"/>
      <c r="E19" s="37"/>
      <c r="F19" s="541">
        <v>25</v>
      </c>
      <c r="G19" s="39"/>
      <c r="H19" s="40"/>
      <c r="I19" s="58"/>
      <c r="J19" s="499"/>
      <c r="K19" s="499"/>
      <c r="L19" s="43"/>
      <c r="M19" s="49"/>
      <c r="N19" s="45"/>
      <c r="O19" s="36"/>
      <c r="P19" s="46"/>
      <c r="Q19" s="363"/>
      <c r="R19" s="363"/>
    </row>
    <row r="20" spans="1:18" ht="40" customHeight="1" thickBot="1" x14ac:dyDescent="0.35">
      <c r="A20" s="35" t="s">
        <v>356</v>
      </c>
      <c r="B20" s="36" t="s">
        <v>360</v>
      </c>
      <c r="C20" s="36" t="s">
        <v>97</v>
      </c>
      <c r="D20" s="36"/>
      <c r="E20" s="37"/>
      <c r="F20" s="558">
        <v>20</v>
      </c>
      <c r="G20" s="39"/>
      <c r="H20" s="39"/>
      <c r="I20" s="41"/>
      <c r="J20" s="499"/>
      <c r="K20" s="499"/>
      <c r="L20" s="59"/>
      <c r="M20" s="45"/>
      <c r="N20" s="45"/>
      <c r="O20" s="38"/>
      <c r="P20" s="46"/>
      <c r="Q20" s="534" t="s">
        <v>327</v>
      </c>
      <c r="R20" s="534" t="s">
        <v>326</v>
      </c>
    </row>
    <row r="21" spans="1:18" ht="40" hidden="1" customHeight="1" x14ac:dyDescent="0.3">
      <c r="A21" s="312"/>
      <c r="B21" s="305"/>
      <c r="C21" s="305"/>
      <c r="D21" s="305"/>
      <c r="E21" s="306"/>
      <c r="F21" s="557"/>
      <c r="G21" s="39"/>
      <c r="H21" s="40"/>
      <c r="I21" s="41"/>
      <c r="J21" s="499"/>
      <c r="K21" s="499"/>
      <c r="L21" s="43"/>
      <c r="M21" s="49"/>
      <c r="N21" s="45"/>
      <c r="O21" s="36"/>
      <c r="P21" s="46"/>
      <c r="Q21" s="47"/>
      <c r="R21" s="253"/>
    </row>
    <row r="22" spans="1:18" ht="40" hidden="1" customHeight="1" x14ac:dyDescent="0.3">
      <c r="A22" s="312"/>
      <c r="B22" s="305"/>
      <c r="C22" s="305"/>
      <c r="D22" s="305"/>
      <c r="E22" s="306"/>
      <c r="F22" s="557"/>
      <c r="G22" s="39"/>
      <c r="H22" s="40"/>
      <c r="I22" s="41"/>
      <c r="J22" s="499"/>
      <c r="K22" s="499"/>
      <c r="L22" s="43"/>
      <c r="M22" s="44"/>
      <c r="N22" s="45"/>
      <c r="O22" s="36"/>
      <c r="P22" s="46"/>
      <c r="Q22" s="47"/>
      <c r="R22" s="253"/>
    </row>
    <row r="23" spans="1:18" ht="40" hidden="1" customHeight="1" x14ac:dyDescent="0.3">
      <c r="A23" s="312"/>
      <c r="B23" s="305"/>
      <c r="C23" s="305"/>
      <c r="D23" s="305"/>
      <c r="E23" s="306"/>
      <c r="F23" s="557"/>
      <c r="G23" s="39"/>
      <c r="H23" s="40"/>
      <c r="I23" s="41"/>
      <c r="J23" s="499"/>
      <c r="K23" s="499"/>
      <c r="L23" s="43"/>
      <c r="M23" s="44"/>
      <c r="N23" s="45"/>
      <c r="O23" s="36"/>
      <c r="P23" s="46"/>
      <c r="Q23" s="47"/>
      <c r="R23" s="253"/>
    </row>
    <row r="24" spans="1:18" ht="40" hidden="1" customHeight="1" x14ac:dyDescent="0.3">
      <c r="A24" s="312"/>
      <c r="B24" s="305"/>
      <c r="C24" s="305"/>
      <c r="D24" s="305"/>
      <c r="E24" s="306"/>
      <c r="F24" s="557"/>
      <c r="G24" s="39"/>
      <c r="H24" s="75"/>
      <c r="I24" s="41"/>
      <c r="J24" s="499"/>
      <c r="K24" s="499"/>
      <c r="L24" s="43"/>
      <c r="M24" s="44"/>
      <c r="N24" s="45"/>
      <c r="O24" s="36"/>
      <c r="P24" s="46"/>
      <c r="Q24" s="70"/>
      <c r="R24" s="253"/>
    </row>
    <row r="25" spans="1:18" ht="40" customHeight="1" thickBot="1" x14ac:dyDescent="0.35">
      <c r="A25" s="35" t="s">
        <v>356</v>
      </c>
      <c r="B25" s="36" t="s">
        <v>359</v>
      </c>
      <c r="C25" s="36" t="s">
        <v>97</v>
      </c>
      <c r="D25" s="36"/>
      <c r="E25" s="37"/>
      <c r="F25" s="557">
        <v>25</v>
      </c>
      <c r="G25" s="76"/>
      <c r="H25" s="39"/>
      <c r="I25" s="41"/>
      <c r="J25" s="499"/>
      <c r="K25" s="500"/>
      <c r="L25" s="43"/>
      <c r="M25" s="45"/>
      <c r="N25" s="45"/>
      <c r="O25" s="38"/>
      <c r="P25" s="46"/>
      <c r="Q25" s="601" t="s">
        <v>396</v>
      </c>
      <c r="R25" s="535" t="s">
        <v>405</v>
      </c>
    </row>
    <row r="26" spans="1:18" ht="40" customHeight="1" thickBot="1" x14ac:dyDescent="0.35">
      <c r="A26" s="35" t="s">
        <v>362</v>
      </c>
      <c r="B26" s="36" t="s">
        <v>364</v>
      </c>
      <c r="C26" s="36" t="s">
        <v>97</v>
      </c>
      <c r="D26" s="36"/>
      <c r="E26" s="37"/>
      <c r="F26" s="558">
        <v>24</v>
      </c>
      <c r="G26" s="39"/>
      <c r="H26" s="39"/>
      <c r="I26" s="60"/>
      <c r="J26" s="501"/>
      <c r="K26" s="499"/>
      <c r="L26" s="43"/>
      <c r="M26" s="45"/>
      <c r="N26" s="45"/>
      <c r="O26" s="36"/>
      <c r="P26" s="73"/>
      <c r="Q26" s="70"/>
      <c r="R26" s="253"/>
    </row>
    <row r="27" spans="1:18" ht="40" hidden="1" customHeight="1" x14ac:dyDescent="0.3">
      <c r="A27" s="35" t="s">
        <v>362</v>
      </c>
      <c r="B27" s="36" t="s">
        <v>366</v>
      </c>
      <c r="C27" s="36" t="s">
        <v>20</v>
      </c>
      <c r="D27" s="36"/>
      <c r="E27" s="37"/>
      <c r="F27" s="555">
        <v>21</v>
      </c>
      <c r="G27" s="39"/>
      <c r="H27" s="39"/>
      <c r="I27" s="41"/>
      <c r="J27" s="499"/>
      <c r="K27" s="499"/>
      <c r="L27" s="59"/>
      <c r="M27" s="45"/>
      <c r="N27" s="45"/>
      <c r="O27" s="38"/>
      <c r="P27" s="46"/>
      <c r="Q27" s="70"/>
      <c r="R27" s="253"/>
    </row>
    <row r="28" spans="1:18" ht="40" customHeight="1" thickBot="1" x14ac:dyDescent="0.35">
      <c r="A28" s="35" t="s">
        <v>362</v>
      </c>
      <c r="B28" s="36" t="s">
        <v>368</v>
      </c>
      <c r="C28" s="36" t="s">
        <v>59</v>
      </c>
      <c r="D28" s="36"/>
      <c r="E28" s="37"/>
      <c r="F28" s="558">
        <v>12</v>
      </c>
      <c r="G28" s="39"/>
      <c r="H28" s="40"/>
      <c r="I28" s="41"/>
      <c r="J28" s="499"/>
      <c r="K28" s="502"/>
      <c r="L28" s="43"/>
      <c r="M28" s="45"/>
      <c r="N28" s="49"/>
      <c r="O28" s="38"/>
      <c r="P28" s="46"/>
      <c r="Q28" s="70"/>
      <c r="R28" s="252"/>
    </row>
    <row r="29" spans="1:18" ht="40" customHeight="1" thickBot="1" x14ac:dyDescent="0.35">
      <c r="A29" s="35" t="s">
        <v>362</v>
      </c>
      <c r="B29" s="36" t="s">
        <v>366</v>
      </c>
      <c r="C29" s="36" t="s">
        <v>20</v>
      </c>
      <c r="D29" s="36"/>
      <c r="E29" s="37"/>
      <c r="F29" s="558">
        <v>21</v>
      </c>
      <c r="G29" s="39"/>
      <c r="H29" s="80"/>
      <c r="I29" s="41"/>
      <c r="J29" s="499"/>
      <c r="K29" s="499"/>
      <c r="L29" s="59"/>
      <c r="M29" s="44"/>
      <c r="N29" s="45"/>
      <c r="O29" s="36"/>
      <c r="P29" s="46"/>
      <c r="Q29" s="47"/>
      <c r="R29" s="253"/>
    </row>
    <row r="30" spans="1:18" ht="40" hidden="1" customHeight="1" x14ac:dyDescent="0.3">
      <c r="A30" s="312"/>
      <c r="B30" s="305"/>
      <c r="C30" s="305"/>
      <c r="D30" s="305"/>
      <c r="E30" s="305"/>
      <c r="F30" s="320"/>
      <c r="G30" s="39"/>
      <c r="H30" s="39"/>
      <c r="I30" s="58"/>
      <c r="J30" s="499"/>
      <c r="K30" s="502"/>
      <c r="L30" s="43"/>
      <c r="M30" s="45"/>
      <c r="N30" s="45"/>
      <c r="O30" s="38"/>
      <c r="P30" s="46"/>
      <c r="Q30" s="47"/>
      <c r="R30" s="253"/>
    </row>
    <row r="31" spans="1:18" ht="40" hidden="1" customHeight="1" x14ac:dyDescent="0.3">
      <c r="A31" s="312"/>
      <c r="B31" s="305"/>
      <c r="C31" s="305"/>
      <c r="D31" s="305"/>
      <c r="E31" s="305"/>
      <c r="F31" s="320"/>
      <c r="G31" s="76"/>
      <c r="H31" s="39"/>
      <c r="I31" s="41"/>
      <c r="J31" s="499"/>
      <c r="K31" s="500"/>
      <c r="L31" s="43"/>
      <c r="M31" s="45"/>
      <c r="N31" s="45"/>
      <c r="O31" s="38"/>
      <c r="P31" s="46"/>
      <c r="Q31" s="47"/>
      <c r="R31" s="253"/>
    </row>
    <row r="32" spans="1:18" ht="40" hidden="1" customHeight="1" x14ac:dyDescent="0.3">
      <c r="A32" s="318"/>
      <c r="B32" s="305"/>
      <c r="C32" s="305"/>
      <c r="D32" s="305"/>
      <c r="E32" s="306"/>
      <c r="F32" s="320"/>
      <c r="G32" s="51"/>
      <c r="H32" s="52"/>
      <c r="I32" s="53"/>
      <c r="J32" s="503"/>
      <c r="K32" s="503"/>
      <c r="L32" s="55"/>
      <c r="M32" s="56"/>
      <c r="N32" s="57"/>
      <c r="O32" s="38"/>
      <c r="P32" s="46"/>
      <c r="Q32" s="47"/>
      <c r="R32" s="253"/>
    </row>
    <row r="33" spans="1:18" ht="40" customHeight="1" thickBot="1" x14ac:dyDescent="0.35">
      <c r="A33" s="50" t="s">
        <v>380</v>
      </c>
      <c r="B33" s="36" t="s">
        <v>381</v>
      </c>
      <c r="C33" s="36" t="s">
        <v>20</v>
      </c>
      <c r="D33" s="36"/>
      <c r="E33" s="37"/>
      <c r="F33" s="559">
        <v>27</v>
      </c>
      <c r="G33" s="81"/>
      <c r="H33" s="81"/>
      <c r="I33" s="82"/>
      <c r="J33" s="504"/>
      <c r="K33" s="504"/>
      <c r="L33" s="83"/>
      <c r="M33" s="84"/>
      <c r="N33" s="84"/>
      <c r="O33" s="32"/>
      <c r="P33" s="85"/>
      <c r="Q33" s="74"/>
      <c r="R33" s="253"/>
    </row>
    <row r="34" spans="1:18" ht="40" hidden="1" customHeight="1" x14ac:dyDescent="0.3">
      <c r="A34" s="50" t="s">
        <v>380</v>
      </c>
      <c r="B34" s="36" t="s">
        <v>382</v>
      </c>
      <c r="C34" s="36" t="s">
        <v>44</v>
      </c>
      <c r="D34" s="36"/>
      <c r="E34" s="36"/>
      <c r="F34" s="556">
        <v>26</v>
      </c>
      <c r="G34" s="39"/>
      <c r="H34" s="39"/>
      <c r="I34" s="60"/>
      <c r="J34" s="500"/>
      <c r="K34" s="499"/>
      <c r="L34" s="43"/>
      <c r="M34" s="45"/>
      <c r="N34" s="49"/>
      <c r="O34" s="36"/>
      <c r="P34" s="73"/>
      <c r="Q34" s="74"/>
      <c r="R34" s="252"/>
    </row>
    <row r="35" spans="1:18" ht="40" hidden="1" customHeight="1" x14ac:dyDescent="0.3">
      <c r="A35" s="50" t="s">
        <v>380</v>
      </c>
      <c r="B35" s="36" t="s">
        <v>383</v>
      </c>
      <c r="C35" s="36" t="s">
        <v>97</v>
      </c>
      <c r="D35" s="36"/>
      <c r="E35" s="37"/>
      <c r="F35" s="595">
        <v>25</v>
      </c>
      <c r="G35" s="39"/>
      <c r="H35" s="75"/>
      <c r="I35" s="58"/>
      <c r="J35" s="499"/>
      <c r="K35" s="499"/>
      <c r="L35" s="68"/>
      <c r="M35" s="45"/>
      <c r="N35" s="45"/>
      <c r="O35" s="38"/>
      <c r="P35" s="46"/>
      <c r="Q35" s="47"/>
      <c r="R35" s="253"/>
    </row>
    <row r="36" spans="1:18" ht="40" hidden="1" customHeight="1" x14ac:dyDescent="0.3">
      <c r="A36" s="50" t="s">
        <v>380</v>
      </c>
      <c r="B36" s="36" t="s">
        <v>384</v>
      </c>
      <c r="C36" s="36" t="s">
        <v>75</v>
      </c>
      <c r="D36" s="36"/>
      <c r="E36" s="36"/>
      <c r="F36" s="556">
        <v>24</v>
      </c>
      <c r="G36" s="39"/>
      <c r="H36" s="39"/>
      <c r="I36" s="60"/>
      <c r="J36" s="500"/>
      <c r="K36" s="499"/>
      <c r="L36" s="43"/>
      <c r="M36" s="44"/>
      <c r="N36" s="45"/>
      <c r="O36" s="36"/>
      <c r="P36" s="73"/>
      <c r="Q36" s="74"/>
      <c r="R36" s="252"/>
    </row>
    <row r="37" spans="1:18" ht="40" hidden="1" customHeight="1" x14ac:dyDescent="0.3">
      <c r="A37" s="50" t="s">
        <v>380</v>
      </c>
      <c r="B37" s="36" t="s">
        <v>385</v>
      </c>
      <c r="C37" s="36" t="s">
        <v>64</v>
      </c>
      <c r="D37" s="36"/>
      <c r="E37" s="36"/>
      <c r="F37" s="556">
        <v>28</v>
      </c>
      <c r="G37" s="39"/>
      <c r="H37" s="39"/>
      <c r="I37" s="41"/>
      <c r="J37" s="499"/>
      <c r="K37" s="499"/>
      <c r="L37" s="59"/>
      <c r="M37" s="45"/>
      <c r="N37" s="45"/>
      <c r="O37" s="38"/>
      <c r="P37" s="46"/>
      <c r="Q37" s="47"/>
      <c r="R37" s="253"/>
    </row>
    <row r="38" spans="1:18" ht="40" hidden="1" customHeight="1" x14ac:dyDescent="0.3">
      <c r="A38" s="50" t="s">
        <v>380</v>
      </c>
      <c r="B38" s="36" t="s">
        <v>381</v>
      </c>
      <c r="C38" s="36" t="s">
        <v>20</v>
      </c>
      <c r="D38" s="36"/>
      <c r="E38" s="37"/>
      <c r="F38" s="559">
        <v>27</v>
      </c>
      <c r="G38" s="39"/>
      <c r="H38" s="39"/>
      <c r="I38" s="41"/>
      <c r="J38" s="499"/>
      <c r="K38" s="499"/>
      <c r="L38" s="59"/>
      <c r="M38" s="45"/>
      <c r="N38" s="45"/>
      <c r="O38" s="38"/>
      <c r="P38" s="46"/>
      <c r="Q38" s="47"/>
      <c r="R38" s="253"/>
    </row>
    <row r="39" spans="1:18" ht="40" hidden="1" customHeight="1" x14ac:dyDescent="0.3">
      <c r="A39" s="50" t="s">
        <v>380</v>
      </c>
      <c r="B39" s="36" t="s">
        <v>382</v>
      </c>
      <c r="C39" s="36" t="s">
        <v>44</v>
      </c>
      <c r="D39" s="36"/>
      <c r="E39" s="36"/>
      <c r="F39" s="556">
        <v>26</v>
      </c>
      <c r="G39" s="39"/>
      <c r="H39" s="39"/>
      <c r="I39" s="41"/>
      <c r="J39" s="499"/>
      <c r="K39" s="502"/>
      <c r="L39" s="43"/>
      <c r="M39" s="44"/>
      <c r="N39" s="45"/>
      <c r="O39" s="38"/>
      <c r="P39" s="46"/>
      <c r="Q39" s="47"/>
      <c r="R39" s="253"/>
    </row>
    <row r="40" spans="1:18" ht="40" hidden="1" customHeight="1" x14ac:dyDescent="0.3">
      <c r="A40" s="50" t="s">
        <v>380</v>
      </c>
      <c r="B40" s="36" t="s">
        <v>383</v>
      </c>
      <c r="C40" s="36" t="s">
        <v>97</v>
      </c>
      <c r="D40" s="36"/>
      <c r="E40" s="37"/>
      <c r="F40" s="595">
        <v>25</v>
      </c>
      <c r="G40" s="151"/>
      <c r="H40" s="39"/>
      <c r="I40" s="152"/>
      <c r="J40" s="499"/>
      <c r="K40" s="499"/>
      <c r="L40" s="43"/>
      <c r="M40" s="153"/>
      <c r="N40" s="45"/>
      <c r="O40" s="38"/>
      <c r="P40" s="46"/>
      <c r="Q40" s="47"/>
      <c r="R40" s="253"/>
    </row>
    <row r="41" spans="1:18" ht="40" hidden="1" customHeight="1" x14ac:dyDescent="0.3">
      <c r="A41" s="50" t="s">
        <v>380</v>
      </c>
      <c r="B41" s="36" t="s">
        <v>384</v>
      </c>
      <c r="C41" s="36" t="s">
        <v>75</v>
      </c>
      <c r="D41" s="36"/>
      <c r="E41" s="36"/>
      <c r="F41" s="556">
        <v>24</v>
      </c>
      <c r="G41" s="76"/>
      <c r="H41" s="39"/>
      <c r="I41" s="41"/>
      <c r="J41" s="499"/>
      <c r="K41" s="502"/>
      <c r="L41" s="43"/>
      <c r="M41" s="44"/>
      <c r="N41" s="45"/>
      <c r="O41" s="36"/>
      <c r="P41" s="46"/>
      <c r="Q41" s="47"/>
      <c r="R41" s="253"/>
    </row>
    <row r="42" spans="1:18" ht="40" customHeight="1" thickBot="1" x14ac:dyDescent="0.4">
      <c r="A42" s="50" t="s">
        <v>380</v>
      </c>
      <c r="B42" s="36" t="s">
        <v>382</v>
      </c>
      <c r="C42" s="36" t="s">
        <v>44</v>
      </c>
      <c r="D42" s="36"/>
      <c r="E42" s="36"/>
      <c r="F42" s="556">
        <v>26</v>
      </c>
      <c r="G42" s="80"/>
      <c r="H42" s="40"/>
      <c r="I42" s="41"/>
      <c r="J42" s="501"/>
      <c r="K42" s="499"/>
      <c r="L42" s="59"/>
      <c r="M42" s="86"/>
      <c r="N42" s="45"/>
      <c r="O42" s="38"/>
      <c r="P42" s="46"/>
      <c r="Q42" s="74"/>
      <c r="R42" s="189"/>
    </row>
    <row r="43" spans="1:18" ht="40" hidden="1" customHeight="1" x14ac:dyDescent="0.3">
      <c r="A43" s="50" t="s">
        <v>380</v>
      </c>
      <c r="B43" s="36" t="s">
        <v>381</v>
      </c>
      <c r="C43" s="36" t="s">
        <v>20</v>
      </c>
      <c r="D43" s="36"/>
      <c r="E43" s="37"/>
      <c r="F43" s="541">
        <v>27</v>
      </c>
      <c r="G43" s="39"/>
      <c r="H43" s="39"/>
      <c r="I43" s="60"/>
      <c r="J43" s="499"/>
      <c r="K43" s="499"/>
      <c r="L43" s="43"/>
      <c r="M43" s="45"/>
      <c r="N43" s="45"/>
      <c r="O43" s="79"/>
      <c r="P43" s="46"/>
      <c r="Q43" s="47"/>
      <c r="R43" s="253"/>
    </row>
    <row r="44" spans="1:18" ht="40" hidden="1" customHeight="1" x14ac:dyDescent="0.3">
      <c r="A44" s="50" t="s">
        <v>380</v>
      </c>
      <c r="B44" s="36" t="s">
        <v>382</v>
      </c>
      <c r="C44" s="36" t="s">
        <v>44</v>
      </c>
      <c r="D44" s="36"/>
      <c r="E44" s="36"/>
      <c r="F44" s="26">
        <v>26</v>
      </c>
      <c r="G44" s="76"/>
      <c r="H44" s="39"/>
      <c r="I44" s="60"/>
      <c r="J44" s="499"/>
      <c r="K44" s="500"/>
      <c r="L44" s="43"/>
      <c r="M44" s="49"/>
      <c r="N44" s="45"/>
      <c r="O44" s="38"/>
      <c r="P44" s="46"/>
      <c r="Q44" s="47"/>
      <c r="R44" s="253"/>
    </row>
    <row r="45" spans="1:18" ht="40" customHeight="1" thickBot="1" x14ac:dyDescent="0.4">
      <c r="A45" s="50" t="s">
        <v>380</v>
      </c>
      <c r="B45" s="36" t="s">
        <v>383</v>
      </c>
      <c r="C45" s="36" t="s">
        <v>97</v>
      </c>
      <c r="D45" s="36"/>
      <c r="E45" s="37"/>
      <c r="F45" s="562">
        <v>25</v>
      </c>
      <c r="G45" s="89"/>
      <c r="H45" s="89"/>
      <c r="I45" s="90"/>
      <c r="J45" s="505"/>
      <c r="K45" s="505"/>
      <c r="L45" s="92"/>
      <c r="M45" s="93"/>
      <c r="N45" s="93"/>
      <c r="O45" s="88"/>
      <c r="P45" s="94"/>
      <c r="Q45" s="95"/>
      <c r="R45" s="189"/>
    </row>
    <row r="46" spans="1:18" ht="40" customHeight="1" thickBot="1" x14ac:dyDescent="0.35">
      <c r="A46" s="50" t="s">
        <v>380</v>
      </c>
      <c r="B46" s="36" t="s">
        <v>384</v>
      </c>
      <c r="C46" s="36" t="s">
        <v>75</v>
      </c>
      <c r="D46" s="36"/>
      <c r="E46" s="36"/>
      <c r="F46" s="565">
        <v>24</v>
      </c>
      <c r="G46" s="89"/>
      <c r="H46" s="89"/>
      <c r="I46" s="90"/>
      <c r="J46" s="505"/>
      <c r="K46" s="505"/>
      <c r="L46" s="92"/>
      <c r="M46" s="93"/>
      <c r="N46" s="93"/>
      <c r="O46" s="88"/>
      <c r="P46" s="94"/>
      <c r="Q46" s="95"/>
      <c r="R46" s="47"/>
    </row>
    <row r="47" spans="1:18" ht="40" customHeight="1" thickBot="1" x14ac:dyDescent="0.35">
      <c r="A47" s="50" t="s">
        <v>380</v>
      </c>
      <c r="B47" s="36" t="s">
        <v>385</v>
      </c>
      <c r="C47" s="36" t="s">
        <v>64</v>
      </c>
      <c r="D47" s="36"/>
      <c r="E47" s="36"/>
      <c r="F47" s="563">
        <v>28</v>
      </c>
      <c r="G47" s="39"/>
      <c r="H47" s="40"/>
      <c r="I47" s="41"/>
      <c r="J47" s="499"/>
      <c r="K47" s="499"/>
      <c r="L47" s="43"/>
      <c r="M47" s="44"/>
      <c r="N47" s="45"/>
      <c r="O47" s="36"/>
      <c r="P47" s="46"/>
      <c r="Q47" s="47"/>
      <c r="R47" s="47"/>
    </row>
    <row r="48" spans="1:18" ht="40" customHeight="1" thickBot="1" x14ac:dyDescent="0.35">
      <c r="A48" s="35" t="s">
        <v>104</v>
      </c>
      <c r="B48" s="36" t="s">
        <v>392</v>
      </c>
      <c r="C48" s="36" t="s">
        <v>75</v>
      </c>
      <c r="D48" s="36"/>
      <c r="E48"/>
      <c r="F48" s="566">
        <v>26</v>
      </c>
      <c r="G48" s="105"/>
      <c r="H48" s="172"/>
      <c r="I48" s="173"/>
      <c r="J48" s="506"/>
      <c r="K48" s="506"/>
      <c r="L48" s="178"/>
      <c r="M48" s="112"/>
      <c r="N48" s="108"/>
      <c r="O48" s="113"/>
      <c r="P48" s="110"/>
      <c r="Q48" s="70"/>
      <c r="R48" s="74"/>
    </row>
    <row r="49" spans="1:19" ht="40" customHeight="1" thickBot="1" x14ac:dyDescent="0.4">
      <c r="A49" s="35" t="s">
        <v>104</v>
      </c>
      <c r="B49" s="36" t="s">
        <v>393</v>
      </c>
      <c r="C49" s="36" t="s">
        <v>44</v>
      </c>
      <c r="D49" s="36"/>
      <c r="E49" s="37"/>
      <c r="F49" s="568">
        <v>21</v>
      </c>
      <c r="G49" s="105"/>
      <c r="H49" s="106"/>
      <c r="I49" s="179"/>
      <c r="J49" s="507"/>
      <c r="K49" s="508"/>
      <c r="L49" s="178"/>
      <c r="M49" s="108"/>
      <c r="N49" s="108"/>
      <c r="O49" s="113"/>
      <c r="P49" s="180"/>
      <c r="Q49" s="74"/>
      <c r="R49" s="189"/>
      <c r="S49" s="181"/>
    </row>
    <row r="50" spans="1:19" ht="40" hidden="1" customHeight="1" x14ac:dyDescent="0.3">
      <c r="A50" s="312"/>
      <c r="B50" s="305"/>
      <c r="C50" s="305"/>
      <c r="D50" s="305"/>
      <c r="E50" s="306"/>
      <c r="F50" s="596"/>
      <c r="G50" s="39"/>
      <c r="H50" s="75"/>
      <c r="I50" s="58"/>
      <c r="J50" s="499"/>
      <c r="K50" s="499"/>
      <c r="L50" s="68"/>
      <c r="M50" s="45"/>
      <c r="N50" s="45"/>
      <c r="O50" s="38"/>
      <c r="P50" s="46"/>
      <c r="Q50" s="47"/>
      <c r="R50" s="253"/>
    </row>
    <row r="51" spans="1:19" ht="40" hidden="1" customHeight="1" x14ac:dyDescent="0.3">
      <c r="A51" s="312"/>
      <c r="B51" s="305"/>
      <c r="C51" s="305"/>
      <c r="D51" s="305"/>
      <c r="E51" s="306"/>
      <c r="F51" s="596"/>
      <c r="G51" s="39"/>
      <c r="H51" s="80"/>
      <c r="I51" s="58"/>
      <c r="J51" s="499"/>
      <c r="K51" s="499"/>
      <c r="L51" s="68"/>
      <c r="M51" s="49"/>
      <c r="N51" s="45"/>
      <c r="O51" s="36"/>
      <c r="P51" s="46"/>
      <c r="Q51" s="47"/>
      <c r="R51" s="253"/>
    </row>
    <row r="52" spans="1:19" ht="40" hidden="1" customHeight="1" x14ac:dyDescent="0.3">
      <c r="A52" s="312"/>
      <c r="B52" s="305"/>
      <c r="C52" s="305"/>
      <c r="D52" s="305"/>
      <c r="E52" s="305"/>
      <c r="F52" s="597"/>
      <c r="G52" s="39"/>
      <c r="H52" s="39"/>
      <c r="I52" s="58"/>
      <c r="J52" s="499"/>
      <c r="K52" s="499"/>
      <c r="L52" s="43"/>
      <c r="M52" s="44"/>
      <c r="N52" s="45"/>
      <c r="O52" s="36"/>
      <c r="P52" s="73"/>
      <c r="Q52" s="74"/>
      <c r="R52" s="253"/>
    </row>
    <row r="53" spans="1:19" ht="40" hidden="1" customHeight="1" x14ac:dyDescent="0.3">
      <c r="A53" s="327"/>
      <c r="B53" s="305"/>
      <c r="C53" s="305"/>
      <c r="D53" s="305"/>
      <c r="E53" s="306"/>
      <c r="F53" s="597"/>
      <c r="G53" s="39"/>
      <c r="H53" s="40"/>
      <c r="I53" s="60"/>
      <c r="J53" s="500"/>
      <c r="K53" s="499"/>
      <c r="L53" s="43"/>
      <c r="M53" s="44"/>
      <c r="N53" s="45"/>
      <c r="O53" s="38"/>
      <c r="P53" s="46"/>
      <c r="Q53" s="47"/>
      <c r="R53" s="253"/>
    </row>
    <row r="54" spans="1:19" ht="40" hidden="1" customHeight="1" x14ac:dyDescent="0.3">
      <c r="A54" s="312"/>
      <c r="B54" s="305"/>
      <c r="C54" s="305"/>
      <c r="D54" s="305"/>
      <c r="E54" s="305"/>
      <c r="F54" s="597"/>
      <c r="G54" s="39"/>
      <c r="H54" s="39"/>
      <c r="I54" s="60"/>
      <c r="J54" s="500"/>
      <c r="K54" s="499"/>
      <c r="L54" s="43"/>
      <c r="M54" s="45"/>
      <c r="N54" s="45"/>
      <c r="O54" s="36"/>
      <c r="P54" s="73"/>
      <c r="Q54" s="74"/>
      <c r="R54" s="253"/>
    </row>
    <row r="55" spans="1:19" ht="40" hidden="1" customHeight="1" x14ac:dyDescent="0.3">
      <c r="A55" s="312"/>
      <c r="B55" s="305"/>
      <c r="C55" s="305"/>
      <c r="D55" s="305"/>
      <c r="E55" s="305"/>
      <c r="F55" s="597"/>
      <c r="G55" s="76"/>
      <c r="H55" s="39"/>
      <c r="I55" s="60"/>
      <c r="J55" s="499"/>
      <c r="K55" s="500"/>
      <c r="L55" s="43"/>
      <c r="M55" s="45"/>
      <c r="N55" s="45"/>
      <c r="O55" s="38"/>
      <c r="P55" s="46"/>
      <c r="Q55" s="47"/>
      <c r="R55" s="253"/>
    </row>
    <row r="56" spans="1:19" ht="40" customHeight="1" thickBot="1" x14ac:dyDescent="0.4">
      <c r="A56" s="35" t="s">
        <v>341</v>
      </c>
      <c r="B56" s="36" t="s">
        <v>340</v>
      </c>
      <c r="C56" s="36" t="s">
        <v>201</v>
      </c>
      <c r="D56" s="36"/>
      <c r="E56" s="37"/>
      <c r="F56" s="568">
        <v>23</v>
      </c>
      <c r="G56" s="39"/>
      <c r="H56" s="40"/>
      <c r="I56" s="41"/>
      <c r="J56" s="499"/>
      <c r="K56" s="499"/>
      <c r="L56" s="43"/>
      <c r="M56" s="49"/>
      <c r="N56" s="45"/>
      <c r="O56" s="36"/>
      <c r="P56" s="46"/>
      <c r="Q56" s="47"/>
      <c r="R56" s="189"/>
    </row>
    <row r="57" spans="1:19" ht="40" hidden="1" customHeight="1" x14ac:dyDescent="0.3">
      <c r="A57" s="312"/>
      <c r="B57" s="305"/>
      <c r="C57" s="305"/>
      <c r="D57" s="305"/>
      <c r="E57" s="306"/>
      <c r="F57" s="598"/>
      <c r="G57" s="39"/>
      <c r="H57" s="40"/>
      <c r="I57" s="41"/>
      <c r="J57" s="499"/>
      <c r="K57" s="499"/>
      <c r="L57" s="59"/>
      <c r="M57" s="45"/>
      <c r="N57" s="45"/>
      <c r="O57" s="38"/>
      <c r="P57" s="46"/>
      <c r="Q57" s="47"/>
      <c r="R57" s="253"/>
    </row>
    <row r="58" spans="1:19" ht="40" hidden="1" customHeight="1" x14ac:dyDescent="0.3">
      <c r="A58" s="312"/>
      <c r="B58" s="305"/>
      <c r="C58" s="305"/>
      <c r="D58" s="305"/>
      <c r="E58" s="306"/>
      <c r="F58" s="599"/>
      <c r="G58" s="39"/>
      <c r="H58" s="39"/>
      <c r="I58" s="58"/>
      <c r="J58" s="499"/>
      <c r="K58" s="499"/>
      <c r="L58" s="59"/>
      <c r="M58" s="45"/>
      <c r="N58" s="45"/>
      <c r="O58" s="38"/>
      <c r="P58" s="46"/>
      <c r="Q58" s="47"/>
      <c r="R58" s="253"/>
    </row>
    <row r="59" spans="1:19" ht="40" hidden="1" customHeight="1" x14ac:dyDescent="0.3">
      <c r="A59" s="312"/>
      <c r="B59" s="305"/>
      <c r="C59" s="305"/>
      <c r="D59" s="305"/>
      <c r="E59" s="306"/>
      <c r="F59" s="599"/>
      <c r="G59" s="39"/>
      <c r="H59" s="39"/>
      <c r="I59" s="60"/>
      <c r="J59" s="499"/>
      <c r="K59" s="509"/>
      <c r="L59" s="43"/>
      <c r="M59" s="62"/>
      <c r="N59" s="45"/>
      <c r="O59" s="38"/>
      <c r="P59" s="46"/>
      <c r="Q59" s="47"/>
      <c r="R59" s="253"/>
    </row>
    <row r="60" spans="1:19" ht="40" hidden="1" customHeight="1" x14ac:dyDescent="0.3">
      <c r="A60" s="312"/>
      <c r="B60" s="305"/>
      <c r="C60" s="305"/>
      <c r="D60" s="305"/>
      <c r="E60" s="306"/>
      <c r="F60" s="599"/>
      <c r="G60" s="39"/>
      <c r="H60" s="39"/>
      <c r="I60" s="58"/>
      <c r="J60" s="499"/>
      <c r="K60" s="499"/>
      <c r="L60" s="59"/>
      <c r="M60" s="45"/>
      <c r="N60" s="45"/>
      <c r="O60" s="38"/>
      <c r="P60" s="46"/>
      <c r="Q60" s="114"/>
      <c r="R60" s="253"/>
    </row>
    <row r="61" spans="1:19" ht="40" customHeight="1" thickBot="1" x14ac:dyDescent="0.35">
      <c r="A61" s="35" t="s">
        <v>341</v>
      </c>
      <c r="B61" s="36" t="s">
        <v>343</v>
      </c>
      <c r="C61" s="36" t="s">
        <v>20</v>
      </c>
      <c r="D61" s="36"/>
      <c r="E61" s="37"/>
      <c r="F61" s="568">
        <v>28</v>
      </c>
      <c r="G61" s="39"/>
      <c r="H61" s="39"/>
      <c r="I61" s="58"/>
      <c r="J61" s="499"/>
      <c r="K61" s="499"/>
      <c r="L61" s="43"/>
      <c r="M61" s="49"/>
      <c r="N61" s="45"/>
      <c r="O61" s="36"/>
      <c r="P61" s="36"/>
      <c r="Q61" s="36"/>
      <c r="R61" s="259"/>
    </row>
    <row r="62" spans="1:19" ht="40" customHeight="1" thickBot="1" x14ac:dyDescent="0.4">
      <c r="A62" s="304"/>
      <c r="B62" s="305"/>
      <c r="C62" s="305"/>
      <c r="D62" s="305"/>
      <c r="E62" s="305"/>
      <c r="F62" s="306"/>
      <c r="G62" s="39"/>
      <c r="H62" s="39"/>
      <c r="I62" s="58"/>
      <c r="J62" s="499"/>
      <c r="K62" s="500"/>
      <c r="L62" s="43"/>
      <c r="M62" s="49"/>
      <c r="N62" s="45"/>
      <c r="O62" s="36"/>
      <c r="P62" s="38"/>
      <c r="Q62" s="38"/>
      <c r="R62" s="189"/>
    </row>
    <row r="63" spans="1:19" ht="40" customHeight="1" x14ac:dyDescent="0.35">
      <c r="A63" s="304"/>
      <c r="B63" s="305"/>
      <c r="C63" s="305"/>
      <c r="D63" s="305"/>
      <c r="E63" s="330"/>
      <c r="F63" s="306"/>
      <c r="G63" s="39"/>
      <c r="H63" s="39"/>
      <c r="I63" s="60"/>
      <c r="J63" s="499"/>
      <c r="K63" s="500"/>
      <c r="L63" s="43"/>
      <c r="M63" s="49"/>
      <c r="N63" s="45"/>
      <c r="O63" s="79"/>
      <c r="P63" s="38"/>
      <c r="Q63" s="38"/>
      <c r="R63" s="189"/>
    </row>
    <row r="64" spans="1:19" ht="40" customHeight="1" thickBot="1" x14ac:dyDescent="0.35">
      <c r="A64" s="304"/>
      <c r="B64" s="329"/>
      <c r="C64" s="329"/>
      <c r="D64" s="305"/>
      <c r="E64" s="306"/>
      <c r="F64" s="306"/>
      <c r="G64" s="39"/>
      <c r="H64" s="39"/>
      <c r="I64" s="58"/>
      <c r="J64" s="499"/>
      <c r="K64" s="499"/>
      <c r="L64" s="59"/>
      <c r="M64" s="45"/>
      <c r="N64" s="45"/>
      <c r="O64" s="38"/>
      <c r="P64" s="46"/>
      <c r="Q64" s="38"/>
      <c r="R64" s="47"/>
    </row>
    <row r="65" spans="1:18" ht="40" hidden="1" customHeight="1" x14ac:dyDescent="0.3">
      <c r="A65" s="312"/>
      <c r="B65" s="305"/>
      <c r="C65" s="305"/>
      <c r="D65" s="305"/>
      <c r="E65" s="306"/>
      <c r="F65" s="271"/>
      <c r="G65" s="39"/>
      <c r="H65" s="75"/>
      <c r="I65" s="58"/>
      <c r="J65" s="499"/>
      <c r="K65" s="499"/>
      <c r="L65" s="68"/>
      <c r="M65" s="45"/>
      <c r="N65" s="45"/>
      <c r="O65" s="38"/>
      <c r="P65" s="46"/>
      <c r="Q65" s="47"/>
      <c r="R65" s="47"/>
    </row>
    <row r="66" spans="1:18" ht="40" hidden="1" customHeight="1" x14ac:dyDescent="0.3">
      <c r="A66" s="312"/>
      <c r="B66" s="305"/>
      <c r="C66" s="305"/>
      <c r="D66" s="305"/>
      <c r="E66" s="306"/>
      <c r="F66" s="271"/>
      <c r="G66" s="39"/>
      <c r="H66" s="75"/>
      <c r="I66" s="58"/>
      <c r="J66" s="499"/>
      <c r="K66" s="499"/>
      <c r="L66" s="68"/>
      <c r="M66" s="45"/>
      <c r="N66" s="45"/>
      <c r="O66" s="38"/>
      <c r="P66" s="46"/>
      <c r="Q66" s="47"/>
      <c r="R66" s="47"/>
    </row>
    <row r="67" spans="1:18" ht="40" hidden="1" customHeight="1" x14ac:dyDescent="0.3">
      <c r="A67" s="312"/>
      <c r="B67" s="305"/>
      <c r="C67" s="305"/>
      <c r="D67" s="305"/>
      <c r="E67" s="306"/>
      <c r="F67" s="271"/>
      <c r="G67" s="39"/>
      <c r="H67" s="80"/>
      <c r="I67" s="58"/>
      <c r="J67" s="499"/>
      <c r="K67" s="499"/>
      <c r="L67" s="68"/>
      <c r="M67" s="49"/>
      <c r="N67" s="45"/>
      <c r="O67" s="36"/>
      <c r="P67" s="46"/>
      <c r="Q67" s="47"/>
      <c r="R67" s="47"/>
    </row>
    <row r="68" spans="1:18" ht="40" hidden="1" customHeight="1" x14ac:dyDescent="0.3">
      <c r="A68" s="312"/>
      <c r="B68" s="305"/>
      <c r="C68" s="305"/>
      <c r="D68" s="305"/>
      <c r="E68" s="305"/>
      <c r="F68" s="306"/>
      <c r="G68" s="39"/>
      <c r="H68" s="39"/>
      <c r="I68" s="58"/>
      <c r="J68" s="499"/>
      <c r="K68" s="499"/>
      <c r="L68" s="43"/>
      <c r="M68" s="44"/>
      <c r="N68" s="45"/>
      <c r="O68" s="36"/>
      <c r="P68" s="73"/>
      <c r="Q68" s="74"/>
      <c r="R68" s="74"/>
    </row>
    <row r="69" spans="1:18" ht="40" hidden="1" customHeight="1" x14ac:dyDescent="0.3">
      <c r="A69" s="327"/>
      <c r="B69" s="305"/>
      <c r="C69" s="305"/>
      <c r="D69" s="305"/>
      <c r="E69" s="306"/>
      <c r="F69" s="306"/>
      <c r="G69" s="39"/>
      <c r="H69" s="40"/>
      <c r="I69" s="60"/>
      <c r="J69" s="500"/>
      <c r="K69" s="499"/>
      <c r="L69" s="43"/>
      <c r="M69" s="44"/>
      <c r="N69" s="45"/>
      <c r="O69" s="38"/>
      <c r="P69" s="46"/>
      <c r="Q69" s="47"/>
      <c r="R69" s="47"/>
    </row>
    <row r="70" spans="1:18" ht="30" customHeight="1" thickBot="1" x14ac:dyDescent="0.35">
      <c r="A70" s="304"/>
      <c r="B70" s="305"/>
      <c r="C70" s="305"/>
      <c r="D70" s="305"/>
      <c r="E70" s="305"/>
      <c r="F70" s="306"/>
      <c r="G70" s="39"/>
      <c r="H70" s="39"/>
      <c r="I70" s="60"/>
      <c r="J70" s="500"/>
      <c r="K70" s="499"/>
      <c r="L70" s="43"/>
      <c r="M70" s="45"/>
      <c r="N70" s="45"/>
      <c r="O70" s="36"/>
      <c r="P70" s="73"/>
      <c r="Q70" s="74"/>
      <c r="R70" s="74"/>
    </row>
    <row r="71" spans="1:18" ht="33.75" customHeight="1" thickBot="1" x14ac:dyDescent="0.35">
      <c r="A71" s="35"/>
      <c r="B71" s="36"/>
      <c r="C71" s="36"/>
      <c r="D71" s="36"/>
      <c r="E71" s="36"/>
      <c r="F71" s="37"/>
      <c r="G71" s="76"/>
      <c r="H71" s="39"/>
      <c r="I71" s="60"/>
      <c r="J71" s="499"/>
      <c r="K71" s="500"/>
      <c r="L71" s="43"/>
      <c r="M71" s="45"/>
      <c r="N71" s="45"/>
      <c r="O71" s="38"/>
      <c r="P71" s="46"/>
      <c r="Q71" s="47"/>
      <c r="R71" s="47"/>
    </row>
    <row r="72" spans="1:18" ht="27.75" customHeight="1" x14ac:dyDescent="0.3">
      <c r="A72" s="9"/>
      <c r="B72" s="9"/>
      <c r="C72" s="9"/>
      <c r="D72" s="9"/>
      <c r="E72" s="9"/>
      <c r="F72" s="10"/>
      <c r="G72" s="120"/>
      <c r="H72" s="120"/>
      <c r="I72" s="121"/>
      <c r="J72" s="510"/>
      <c r="K72" s="510"/>
      <c r="L72" s="123"/>
      <c r="M72" s="124"/>
      <c r="N72" s="125"/>
      <c r="O72" s="119"/>
      <c r="P72" s="126"/>
      <c r="Q72" s="126"/>
      <c r="R72" s="126"/>
    </row>
    <row r="73" spans="1:18" ht="15.75" customHeight="1" x14ac:dyDescent="0.3">
      <c r="A73" s="50" t="s">
        <v>286</v>
      </c>
      <c r="B73" s="126"/>
      <c r="C73" s="126"/>
      <c r="D73" s="126"/>
      <c r="E73" s="126"/>
      <c r="F73" s="126"/>
      <c r="G73" s="127">
        <f>SUMPRODUCT((D4:D69="PS")*(G4:G69="x"))</f>
        <v>0</v>
      </c>
      <c r="H73" s="127">
        <f>SUMPRODUCT((D4:D69="PS")*(H4:H69="x"))</f>
        <v>0</v>
      </c>
      <c r="I73" s="127">
        <f>SUMPRODUCT((D4:D69="PS")*(I4:I69="x"))</f>
        <v>0</v>
      </c>
      <c r="J73" s="394">
        <f>SUMPRODUCT((D4:D69="PS")*(J4:J69="x"))</f>
        <v>0</v>
      </c>
      <c r="K73" s="394">
        <f>SUMPRODUCT((D4:D69="PS")*(K4:K69="x"))</f>
        <v>0</v>
      </c>
      <c r="L73" s="127">
        <f>SUMPRODUCT((D4:D69="PS")*(L4:L69="x"))</f>
        <v>0</v>
      </c>
      <c r="M73" s="127">
        <f>SUMPRODUCT((D4:D69="PS")*(M4:M69="x"))</f>
        <v>0</v>
      </c>
      <c r="N73" s="127">
        <f>SUMPRODUCT((D4:D69="PS")*(N4:N69="x"))</f>
        <v>0</v>
      </c>
      <c r="O73" s="119"/>
      <c r="P73" s="126"/>
      <c r="Q73">
        <f t="shared" ref="Q73:Q80" si="0">SUM(G73:P73)</f>
        <v>0</v>
      </c>
      <c r="R73" s="126"/>
    </row>
    <row r="74" spans="1:18" ht="15.75" customHeight="1" x14ac:dyDescent="0.3">
      <c r="A74" s="50" t="s">
        <v>287</v>
      </c>
      <c r="B74" s="126"/>
      <c r="C74" s="126"/>
      <c r="D74" s="126"/>
      <c r="E74" s="126"/>
      <c r="F74" s="126"/>
      <c r="G74" s="127">
        <f>SUMPRODUCT((D4:D69="MS")*(G4:G69="x"))</f>
        <v>0</v>
      </c>
      <c r="H74" s="127">
        <f>SUMPRODUCT((D4:D69="MS")*(H4:H69="x"))</f>
        <v>0</v>
      </c>
      <c r="I74" s="127">
        <f>SUMPRODUCT((D4:D69="MS")*(I4:I69="x"))</f>
        <v>0</v>
      </c>
      <c r="J74" s="394">
        <f>SUMPRODUCT((D4:D69="MS")*(J4:J69="x"))</f>
        <v>0</v>
      </c>
      <c r="K74" s="394">
        <f>SUMPRODUCT((D4:D69="MS")*(K4:K69="x"))</f>
        <v>0</v>
      </c>
      <c r="L74" s="127">
        <f>SUMPRODUCT((D4:D69="MS")*(L4:L69="x"))</f>
        <v>0</v>
      </c>
      <c r="M74" s="127">
        <f>SUMPRODUCT((D4:D69="MS")*(M4:M69="x"))</f>
        <v>0</v>
      </c>
      <c r="N74" s="127">
        <f>SUMPRODUCT((D4:D69="MS")*(N4:N69="x"))</f>
        <v>0</v>
      </c>
      <c r="O74" s="119"/>
      <c r="P74" s="126"/>
      <c r="Q74">
        <f t="shared" si="0"/>
        <v>0</v>
      </c>
      <c r="R74" s="126"/>
    </row>
    <row r="75" spans="1:18" ht="15.75" customHeight="1" x14ac:dyDescent="0.3">
      <c r="A75" s="50" t="s">
        <v>288</v>
      </c>
      <c r="B75" s="126"/>
      <c r="C75" s="126"/>
      <c r="D75" s="126"/>
      <c r="E75" s="126"/>
      <c r="F75" s="126"/>
      <c r="G75" s="127">
        <f>SUMPRODUCT((D4:D69="GS")*(G4:G69="x"))</f>
        <v>0</v>
      </c>
      <c r="H75" s="127">
        <f>SUMPRODUCT((D4:D69="GS")*(H4:H69="x"))</f>
        <v>0</v>
      </c>
      <c r="I75" s="127">
        <f>SUMPRODUCT((D4:D69="GS")*(I4:I69="x"))</f>
        <v>0</v>
      </c>
      <c r="J75" s="394">
        <f>SUMPRODUCT((D4:D69="GS")*(J4:J69="x"))</f>
        <v>0</v>
      </c>
      <c r="K75" s="394">
        <f>SUMPRODUCT((D4:D69="GS")*(K4:K69="x"))</f>
        <v>0</v>
      </c>
      <c r="L75" s="127">
        <f>SUMPRODUCT((D4:D69="GS")*(L4:L69="x"))</f>
        <v>0</v>
      </c>
      <c r="M75" s="127">
        <f>SUMPRODUCT((D4:D69="GS")*(M4:M69="x"))</f>
        <v>0</v>
      </c>
      <c r="N75" s="127">
        <f>SUMPRODUCT((D4:D69="GS")*(N4:N69="x"))</f>
        <v>0</v>
      </c>
      <c r="O75" s="119"/>
      <c r="P75" s="126"/>
      <c r="Q75">
        <f t="shared" si="0"/>
        <v>0</v>
      </c>
      <c r="R75" s="126"/>
    </row>
    <row r="76" spans="1:18" ht="13" x14ac:dyDescent="0.25">
      <c r="A76" s="50" t="s">
        <v>289</v>
      </c>
      <c r="F76"/>
      <c r="G76" s="127">
        <f>SUMPRODUCT((D4:D69="CP")*(G4:G69="x"))</f>
        <v>0</v>
      </c>
      <c r="H76" s="127">
        <f>SUMPRODUCT((D4:D69="CP")*(H4:H69="x"))</f>
        <v>0</v>
      </c>
      <c r="I76" s="17">
        <f>SUMPRODUCT((D4:D69="CP")*(I4:I69="x"))</f>
        <v>0</v>
      </c>
      <c r="J76" s="511">
        <f>SUMPRODUCT((D4:D69="CP")*(J4:J69="x"))</f>
        <v>0</v>
      </c>
      <c r="K76" s="511">
        <f>SUMPRODUCT((D4:D69="CP")*(K4:K69="x"))</f>
        <v>0</v>
      </c>
      <c r="L76" s="18">
        <f>SUMPRODUCT((D4:D69="CP")*(L4:L69="x"))</f>
        <v>0</v>
      </c>
      <c r="M76" s="129">
        <f>SUMPRODUCT((D4:D69="CP")*(M4:M69="x"))</f>
        <v>0</v>
      </c>
      <c r="N76" s="129">
        <f>SUMPRODUCT((D4:D69="CP")*(N4:N69="x"))</f>
        <v>0</v>
      </c>
      <c r="Q76">
        <f t="shared" si="0"/>
        <v>0</v>
      </c>
    </row>
    <row r="77" spans="1:18" ht="13" x14ac:dyDescent="0.25">
      <c r="A77" s="50" t="s">
        <v>290</v>
      </c>
      <c r="F77"/>
      <c r="G77" s="127">
        <f>SUMPRODUCT((D4:D69="CE1")*(G4:G69="x"))</f>
        <v>0</v>
      </c>
      <c r="H77" s="127">
        <f>SUMPRODUCT((D4:D69="CE1")*(H4:H69="x"))</f>
        <v>0</v>
      </c>
      <c r="I77" s="17">
        <f>SUMPRODUCT((D4:D69="CE1")*(I4:I69="x"))</f>
        <v>0</v>
      </c>
      <c r="J77" s="511">
        <f>SUMPRODUCT((D4:D69="CE1")*(J4:J69="x"))</f>
        <v>0</v>
      </c>
      <c r="K77" s="511">
        <f>SUMPRODUCT((D4:D69="CE1")*(K4:K69="x"))</f>
        <v>0</v>
      </c>
      <c r="L77" s="18">
        <f>SUMPRODUCT((D4:D69="CE1")*(L4:L69="x"))</f>
        <v>0</v>
      </c>
      <c r="M77" s="129">
        <f>SUMPRODUCT((D4:D69="CE1")*(M4:M69="x"))</f>
        <v>0</v>
      </c>
      <c r="N77" s="129">
        <f>SUMPRODUCT((D4:D69="CE1")*(N4:N69="x"))</f>
        <v>0</v>
      </c>
      <c r="Q77">
        <f t="shared" si="0"/>
        <v>0</v>
      </c>
    </row>
    <row r="78" spans="1:18" ht="13" x14ac:dyDescent="0.3">
      <c r="A78" s="130" t="s">
        <v>291</v>
      </c>
      <c r="F78"/>
      <c r="G78" s="127">
        <f>SUMPRODUCT((D4:D69="CE2")*(G4:G69="x"))</f>
        <v>0</v>
      </c>
      <c r="H78" s="127">
        <f>SUMPRODUCT((D4:D69="CE2")*(H4:H69="x"))</f>
        <v>0</v>
      </c>
      <c r="I78" s="17">
        <f>SUMPRODUCT((D4:D69="CE2")*(I4:I69="x"))</f>
        <v>0</v>
      </c>
      <c r="J78" s="511">
        <f>SUMPRODUCT((D4:D69="CE2")*(J4:J69="x"))</f>
        <v>0</v>
      </c>
      <c r="K78" s="511">
        <f>SUMPRODUCT((D4:D69="CE2")*(K4:K69="x"))</f>
        <v>0</v>
      </c>
      <c r="L78" s="18">
        <f>SUMPRODUCT((D4:D69="CE2")*(L4:L69="x"))</f>
        <v>0</v>
      </c>
      <c r="M78" s="129">
        <f>SUMPRODUCT((D4:D69="CE2")*(M4:M69="x"))</f>
        <v>0</v>
      </c>
      <c r="N78" s="129">
        <f>SUMPRODUCT((D4:D69="CE2")*(N4:N69="x"))</f>
        <v>0</v>
      </c>
      <c r="Q78">
        <f t="shared" si="0"/>
        <v>0</v>
      </c>
    </row>
    <row r="79" spans="1:18" ht="13" x14ac:dyDescent="0.3">
      <c r="A79" s="130" t="s">
        <v>292</v>
      </c>
      <c r="F79"/>
      <c r="G79" s="127">
        <f>SUMPRODUCT((D4:D69="CM1")*(G4:G69="x"))</f>
        <v>0</v>
      </c>
      <c r="H79" s="127">
        <f>SUMPRODUCT((D4:D69="CM1")*(H4:H69="x"))</f>
        <v>0</v>
      </c>
      <c r="I79" s="17">
        <f>SUMPRODUCT((D4:D69="CM1")*(I4:I69="x"))</f>
        <v>0</v>
      </c>
      <c r="J79" s="511">
        <f>SUMPRODUCT((D4:D69="CM1")*(J4:J69="x"))</f>
        <v>0</v>
      </c>
      <c r="K79" s="511">
        <f>SUMPRODUCT((D4:D69="CM1")*(K4:K69="x"))</f>
        <v>0</v>
      </c>
      <c r="L79" s="18">
        <f>SUMPRODUCT((D4:D69="CM1")*(L4:L69="x"))</f>
        <v>0</v>
      </c>
      <c r="M79" s="129">
        <f>SUMPRODUCT((D4:D69="CM1")*(M4:M69="x"))</f>
        <v>0</v>
      </c>
      <c r="N79" s="129">
        <f>SUMPRODUCT((D4:D69="CM1")*(N4:N69="x"))</f>
        <v>0</v>
      </c>
      <c r="Q79">
        <f t="shared" si="0"/>
        <v>0</v>
      </c>
    </row>
    <row r="80" spans="1:18" ht="13" x14ac:dyDescent="0.3">
      <c r="A80" s="130" t="s">
        <v>293</v>
      </c>
      <c r="F80"/>
      <c r="G80" s="127">
        <f>SUMPRODUCT((D4:D69="CM2")*(G4:G69="x"))</f>
        <v>0</v>
      </c>
      <c r="H80" s="127">
        <f>SUMPRODUCT((D4:D69="CM2")*(H4:H69="x"))</f>
        <v>0</v>
      </c>
      <c r="I80" s="17">
        <f>SUMPRODUCT((D4:D69="CM2")*(I4:I69="x"))</f>
        <v>0</v>
      </c>
      <c r="J80" s="511">
        <f>SUMPRODUCT((D4:D69="CM2")*(J4:J69="x"))</f>
        <v>0</v>
      </c>
      <c r="K80" s="511">
        <f>SUMPRODUCT((D4:D69="CM2")*(K4:K69="x"))</f>
        <v>0</v>
      </c>
      <c r="L80" s="18">
        <f>SUMPRODUCT((D4:D69="CM2")*(L4:L69="x"))</f>
        <v>0</v>
      </c>
      <c r="M80" s="129">
        <f>SUMPRODUCT((D4:D69="CM2")*(M4:M69="x"))</f>
        <v>0</v>
      </c>
      <c r="N80" s="129">
        <f>SUMPRODUCT((D4:D69="CM2")*(N4:N69="x"))</f>
        <v>0</v>
      </c>
      <c r="Q80">
        <f t="shared" si="0"/>
        <v>0</v>
      </c>
    </row>
    <row r="81" spans="1:17" ht="13" x14ac:dyDescent="0.3">
      <c r="A81" s="130"/>
      <c r="F81"/>
      <c r="G81" s="19"/>
      <c r="H81" s="20"/>
      <c r="I81" s="21"/>
      <c r="J81" s="496"/>
      <c r="K81" s="496"/>
      <c r="L81" s="23"/>
      <c r="M81" s="24"/>
      <c r="N81" s="24"/>
    </row>
    <row r="82" spans="1:17" ht="14.25" customHeight="1" x14ac:dyDescent="0.3">
      <c r="A82" s="130" t="s">
        <v>226</v>
      </c>
      <c r="F82" s="14">
        <f>SUM(F9:F36)</f>
        <v>321</v>
      </c>
      <c r="G82" s="131">
        <f t="shared" ref="G82:N82" si="1">SUM(G73:G80)</f>
        <v>0</v>
      </c>
      <c r="H82" s="131">
        <f t="shared" si="1"/>
        <v>0</v>
      </c>
      <c r="I82" s="132">
        <f t="shared" si="1"/>
        <v>0</v>
      </c>
      <c r="J82" s="512">
        <f t="shared" si="1"/>
        <v>0</v>
      </c>
      <c r="K82" s="512">
        <f t="shared" si="1"/>
        <v>0</v>
      </c>
      <c r="L82" s="134">
        <f t="shared" si="1"/>
        <v>0</v>
      </c>
      <c r="M82" s="135">
        <f t="shared" si="1"/>
        <v>0</v>
      </c>
      <c r="N82" s="135">
        <f t="shared" si="1"/>
        <v>0</v>
      </c>
      <c r="Q82">
        <f>SUM(G82:P82)</f>
        <v>0</v>
      </c>
    </row>
  </sheetData>
  <autoFilter ref="A3:P69"/>
  <mergeCells count="3">
    <mergeCell ref="G1:H1"/>
    <mergeCell ref="J1:K1"/>
    <mergeCell ref="M1:N1"/>
  </mergeCells>
  <pageMargins left="0.78749999999999998" right="0.78749999999999998" top="0.77013888888888904" bottom="0.390277777777778" header="0.3" footer="0.51180555555555496"/>
  <pageSetup paperSize="9" firstPageNumber="0" orientation="landscape" horizontalDpi="300" verticalDpi="300" r:id="rId1"/>
  <headerFooter>
    <oddHeader>&amp;C&amp;16RENCONTRES USEP&amp;R&amp;12 2010-2011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7"/>
  <sheetViews>
    <sheetView topLeftCell="A7" zoomScale="60" zoomScaleNormal="60" workbookViewId="0">
      <selection activeCell="S25" sqref="S25"/>
    </sheetView>
  </sheetViews>
  <sheetFormatPr baseColWidth="10" defaultColWidth="9.1796875" defaultRowHeight="12.5" x14ac:dyDescent="0.25"/>
  <cols>
    <col min="1" max="1" width="25.453125" style="13"/>
    <col min="2" max="2" width="18.1796875" style="13"/>
    <col min="3" max="3" width="11.26953125" style="13"/>
    <col min="4" max="4" width="12.26953125" style="13"/>
    <col min="5" max="5" width="11.1796875" style="13"/>
    <col min="6" max="6" width="10" style="14"/>
    <col min="7" max="7" width="0" style="15" hidden="1"/>
    <col min="8" max="10" width="0" hidden="1"/>
    <col min="11" max="11" width="4"/>
    <col min="12" max="14" width="0" hidden="1"/>
    <col min="15" max="16" width="0" style="13" hidden="1"/>
    <col min="17" max="17" width="39.453125"/>
    <col min="18" max="18" width="21.54296875"/>
    <col min="19" max="19" width="26.7265625"/>
    <col min="20" max="1025" width="10.26953125"/>
  </cols>
  <sheetData>
    <row r="1" spans="1:18" ht="76.5" customHeight="1" x14ac:dyDescent="0.4">
      <c r="A1" s="16"/>
      <c r="B1" s="14"/>
      <c r="C1" s="14"/>
      <c r="D1" s="14"/>
      <c r="E1" s="14"/>
      <c r="F1"/>
      <c r="G1" s="616" t="s">
        <v>227</v>
      </c>
      <c r="H1" s="616"/>
      <c r="I1" s="17"/>
      <c r="J1" s="618" t="s">
        <v>228</v>
      </c>
      <c r="K1" s="618"/>
      <c r="L1" s="18"/>
      <c r="M1" s="613" t="s">
        <v>228</v>
      </c>
      <c r="N1" s="613"/>
      <c r="O1" s="14"/>
      <c r="P1" s="14"/>
      <c r="Q1" s="156" t="s">
        <v>334</v>
      </c>
    </row>
    <row r="2" spans="1:18" ht="13" thickBot="1" x14ac:dyDescent="0.3">
      <c r="A2"/>
      <c r="B2"/>
      <c r="C2"/>
      <c r="D2"/>
      <c r="E2"/>
      <c r="F2"/>
      <c r="G2" s="19"/>
      <c r="H2" s="20"/>
      <c r="I2" s="21"/>
      <c r="J2" s="422"/>
      <c r="K2" s="422"/>
      <c r="L2" s="23"/>
      <c r="M2" s="24"/>
      <c r="N2" s="24"/>
      <c r="O2"/>
      <c r="P2"/>
    </row>
    <row r="3" spans="1:18" s="34" customFormat="1" ht="124.5" customHeight="1" thickBot="1" x14ac:dyDescent="0.35">
      <c r="A3" s="25" t="s">
        <v>2</v>
      </c>
      <c r="B3" s="25" t="s">
        <v>229</v>
      </c>
      <c r="C3" s="25" t="s">
        <v>230</v>
      </c>
      <c r="D3" s="25" t="s">
        <v>231</v>
      </c>
      <c r="E3" s="26" t="s">
        <v>232</v>
      </c>
      <c r="F3" s="25" t="s">
        <v>233</v>
      </c>
      <c r="G3" s="27" t="s">
        <v>234</v>
      </c>
      <c r="H3" s="27" t="s">
        <v>235</v>
      </c>
      <c r="I3" s="28" t="s">
        <v>236</v>
      </c>
      <c r="J3" s="423" t="s">
        <v>237</v>
      </c>
      <c r="K3" s="423" t="s">
        <v>238</v>
      </c>
      <c r="L3" s="30" t="s">
        <v>239</v>
      </c>
      <c r="M3" s="31" t="s">
        <v>240</v>
      </c>
      <c r="N3" s="31" t="s">
        <v>241</v>
      </c>
      <c r="O3" s="32" t="s">
        <v>242</v>
      </c>
      <c r="P3" s="32" t="s">
        <v>243</v>
      </c>
      <c r="Q3" s="421" t="s">
        <v>329</v>
      </c>
    </row>
    <row r="4" spans="1:18" s="48" customFormat="1" ht="40" hidden="1" customHeight="1" x14ac:dyDescent="0.3">
      <c r="A4" s="136" t="s">
        <v>279</v>
      </c>
      <c r="B4" s="36" t="s">
        <v>280</v>
      </c>
      <c r="C4" s="36" t="s">
        <v>64</v>
      </c>
      <c r="D4" s="36" t="s">
        <v>101</v>
      </c>
      <c r="E4" s="36" t="s">
        <v>246</v>
      </c>
      <c r="F4" s="37" t="s">
        <v>281</v>
      </c>
      <c r="G4" s="39"/>
      <c r="H4" s="75" t="s">
        <v>32</v>
      </c>
      <c r="I4" s="60"/>
      <c r="J4" s="424" t="s">
        <v>32</v>
      </c>
      <c r="K4" s="425"/>
      <c r="L4" s="43" t="s">
        <v>32</v>
      </c>
      <c r="M4" s="45" t="s">
        <v>32</v>
      </c>
      <c r="N4" s="45"/>
      <c r="O4" s="36" t="s">
        <v>275</v>
      </c>
      <c r="P4" s="73" t="s">
        <v>264</v>
      </c>
      <c r="Q4" s="74" t="s">
        <v>247</v>
      </c>
      <c r="R4" s="74"/>
    </row>
    <row r="5" spans="1:18" ht="40" hidden="1" customHeight="1" x14ac:dyDescent="0.3">
      <c r="A5" s="136" t="s">
        <v>257</v>
      </c>
      <c r="B5" s="36" t="s">
        <v>258</v>
      </c>
      <c r="C5" s="36" t="s">
        <v>44</v>
      </c>
      <c r="D5" s="36" t="s">
        <v>44</v>
      </c>
      <c r="E5" s="37" t="s">
        <v>248</v>
      </c>
      <c r="F5" s="63">
        <v>24</v>
      </c>
      <c r="G5" s="64" t="s">
        <v>32</v>
      </c>
      <c r="H5" s="40"/>
      <c r="I5" s="58" t="s">
        <v>32</v>
      </c>
      <c r="J5" s="426" t="s">
        <v>32</v>
      </c>
      <c r="K5" s="427"/>
      <c r="L5" s="43"/>
      <c r="M5" s="49"/>
      <c r="N5" s="45"/>
      <c r="O5" s="66" t="s">
        <v>259</v>
      </c>
      <c r="P5" s="67" t="s">
        <v>259</v>
      </c>
      <c r="Q5" s="47" t="s">
        <v>260</v>
      </c>
      <c r="R5" s="47"/>
    </row>
    <row r="6" spans="1:18" ht="40" hidden="1" customHeight="1" x14ac:dyDescent="0.3">
      <c r="A6" s="136" t="s">
        <v>261</v>
      </c>
      <c r="B6" s="36" t="s">
        <v>262</v>
      </c>
      <c r="C6" s="36" t="s">
        <v>44</v>
      </c>
      <c r="D6" s="36" t="s">
        <v>44</v>
      </c>
      <c r="E6" s="37" t="s">
        <v>263</v>
      </c>
      <c r="F6" s="38">
        <v>25</v>
      </c>
      <c r="G6" s="39"/>
      <c r="H6" s="40"/>
      <c r="I6" s="41"/>
      <c r="J6" s="427"/>
      <c r="K6" s="427"/>
      <c r="L6" s="43"/>
      <c r="M6" s="44" t="s">
        <v>32</v>
      </c>
      <c r="N6" s="45"/>
      <c r="O6" s="36"/>
      <c r="P6" s="46" t="s">
        <v>264</v>
      </c>
      <c r="Q6" s="47" t="s">
        <v>247</v>
      </c>
      <c r="R6" s="47"/>
    </row>
    <row r="7" spans="1:18" s="48" customFormat="1" ht="40" customHeight="1" thickBot="1" x14ac:dyDescent="0.35">
      <c r="A7" s="35"/>
      <c r="B7" s="36"/>
      <c r="C7" s="36"/>
      <c r="D7" s="36"/>
      <c r="E7" s="37"/>
      <c r="F7" s="38"/>
      <c r="G7" s="38">
        <v>28</v>
      </c>
      <c r="H7" s="191"/>
      <c r="I7" s="192"/>
      <c r="J7" s="428"/>
      <c r="K7" s="428"/>
      <c r="L7" s="193"/>
      <c r="M7" s="194"/>
      <c r="N7" s="195"/>
      <c r="O7" s="196"/>
      <c r="P7" s="197"/>
      <c r="Q7" s="198"/>
      <c r="R7" s="47"/>
    </row>
    <row r="8" spans="1:18" ht="40" customHeight="1" thickBot="1" x14ac:dyDescent="0.35">
      <c r="A8" s="50" t="s">
        <v>13</v>
      </c>
      <c r="B8" s="36" t="s">
        <v>346</v>
      </c>
      <c r="C8" s="36" t="s">
        <v>20</v>
      </c>
      <c r="D8" s="36"/>
      <c r="E8" s="37"/>
      <c r="F8" s="574">
        <v>26</v>
      </c>
      <c r="G8" s="38">
        <v>25</v>
      </c>
      <c r="H8" s="191"/>
      <c r="I8" s="192"/>
      <c r="J8" s="428"/>
      <c r="K8" s="428"/>
      <c r="L8" s="193"/>
      <c r="M8" s="199"/>
      <c r="N8" s="195"/>
      <c r="O8" s="196"/>
      <c r="P8" s="197"/>
      <c r="Q8" s="198"/>
      <c r="R8" s="47"/>
    </row>
    <row r="9" spans="1:18" ht="40" hidden="1" customHeight="1" x14ac:dyDescent="0.3">
      <c r="A9" s="315"/>
      <c r="B9" s="411"/>
      <c r="C9" s="411"/>
      <c r="D9" s="411"/>
      <c r="E9" s="412"/>
      <c r="F9" s="569"/>
      <c r="G9" s="190"/>
      <c r="H9" s="191"/>
      <c r="I9" s="192"/>
      <c r="J9" s="428"/>
      <c r="K9" s="428"/>
      <c r="L9" s="193"/>
      <c r="M9" s="194"/>
      <c r="N9" s="195"/>
      <c r="O9" s="196"/>
      <c r="P9" s="197"/>
      <c r="Q9" s="198"/>
      <c r="R9" s="47"/>
    </row>
    <row r="10" spans="1:18" ht="40" hidden="1" customHeight="1" x14ac:dyDescent="0.3">
      <c r="A10" s="312"/>
      <c r="B10" s="411"/>
      <c r="C10" s="411"/>
      <c r="D10" s="411"/>
      <c r="E10" s="412"/>
      <c r="F10" s="569"/>
      <c r="G10" s="190"/>
      <c r="H10" s="201"/>
      <c r="I10" s="202"/>
      <c r="J10" s="428"/>
      <c r="K10" s="428"/>
      <c r="L10" s="193"/>
      <c r="M10" s="199"/>
      <c r="N10" s="195"/>
      <c r="O10" s="196"/>
      <c r="P10" s="197"/>
      <c r="Q10" s="198"/>
      <c r="R10" s="47"/>
    </row>
    <row r="11" spans="1:18" ht="40" hidden="1" customHeight="1" x14ac:dyDescent="0.3">
      <c r="A11" s="312"/>
      <c r="B11" s="411"/>
      <c r="C11" s="411"/>
      <c r="D11" s="411"/>
      <c r="E11" s="412"/>
      <c r="F11" s="569"/>
      <c r="G11" s="190"/>
      <c r="H11" s="201"/>
      <c r="I11" s="202"/>
      <c r="J11" s="428"/>
      <c r="K11" s="428"/>
      <c r="L11" s="193"/>
      <c r="M11" s="199"/>
      <c r="N11" s="195"/>
      <c r="O11" s="196"/>
      <c r="P11" s="197"/>
      <c r="Q11" s="198"/>
      <c r="R11" s="47"/>
    </row>
    <row r="12" spans="1:18" ht="40" hidden="1" customHeight="1" x14ac:dyDescent="0.3">
      <c r="A12" s="312"/>
      <c r="B12" s="411"/>
      <c r="C12" s="411"/>
      <c r="D12" s="411"/>
      <c r="E12" s="412"/>
      <c r="F12" s="569"/>
      <c r="G12" s="190"/>
      <c r="H12" s="191"/>
      <c r="I12" s="192"/>
      <c r="J12" s="428"/>
      <c r="K12" s="428"/>
      <c r="L12" s="193"/>
      <c r="M12" s="194"/>
      <c r="N12" s="195"/>
      <c r="O12" s="196"/>
      <c r="P12" s="197"/>
      <c r="Q12" s="198"/>
      <c r="R12" s="47"/>
    </row>
    <row r="13" spans="1:18" ht="40" hidden="1" customHeight="1" x14ac:dyDescent="0.3">
      <c r="A13" s="312"/>
      <c r="B13" s="411"/>
      <c r="C13" s="411"/>
      <c r="D13" s="411"/>
      <c r="E13" s="412"/>
      <c r="F13" s="569"/>
      <c r="G13" s="190"/>
      <c r="H13" s="201"/>
      <c r="I13" s="202"/>
      <c r="J13" s="428"/>
      <c r="K13" s="428"/>
      <c r="L13" s="193"/>
      <c r="M13" s="199"/>
      <c r="N13" s="195"/>
      <c r="O13" s="196"/>
      <c r="P13" s="197"/>
      <c r="Q13" s="198"/>
      <c r="R13" s="47"/>
    </row>
    <row r="14" spans="1:18" ht="40" hidden="1" customHeight="1" x14ac:dyDescent="0.3">
      <c r="A14" s="312"/>
      <c r="B14" s="411"/>
      <c r="C14" s="411"/>
      <c r="D14" s="411"/>
      <c r="E14" s="412"/>
      <c r="F14" s="569"/>
      <c r="G14" s="190"/>
      <c r="H14" s="201"/>
      <c r="I14" s="202"/>
      <c r="J14" s="428"/>
      <c r="K14" s="428"/>
      <c r="L14" s="193"/>
      <c r="M14" s="194"/>
      <c r="N14" s="195"/>
      <c r="O14" s="196"/>
      <c r="P14" s="197"/>
      <c r="Q14" s="198"/>
      <c r="R14" s="47"/>
    </row>
    <row r="15" spans="1:18" ht="40" customHeight="1" thickBot="1" x14ac:dyDescent="0.35">
      <c r="A15" s="35" t="s">
        <v>348</v>
      </c>
      <c r="B15" s="36" t="s">
        <v>349</v>
      </c>
      <c r="C15" s="36" t="s">
        <v>350</v>
      </c>
      <c r="D15" s="36"/>
      <c r="E15" s="37"/>
      <c r="F15" s="572">
        <v>27</v>
      </c>
      <c r="G15" s="38">
        <v>26</v>
      </c>
      <c r="H15" s="191"/>
      <c r="I15" s="192"/>
      <c r="J15" s="428"/>
      <c r="K15" s="428"/>
      <c r="L15" s="193"/>
      <c r="M15" s="194"/>
      <c r="N15" s="195"/>
      <c r="O15" s="196"/>
      <c r="P15" s="197"/>
      <c r="Q15" s="198"/>
    </row>
    <row r="16" spans="1:18" s="48" customFormat="1" ht="40" hidden="1" customHeight="1" x14ac:dyDescent="0.3">
      <c r="A16" s="35" t="s">
        <v>348</v>
      </c>
      <c r="B16" s="36" t="s">
        <v>351</v>
      </c>
      <c r="C16" s="36" t="s">
        <v>352</v>
      </c>
      <c r="D16" s="36"/>
      <c r="E16" s="37"/>
      <c r="F16" s="572">
        <v>27</v>
      </c>
      <c r="G16" s="190"/>
      <c r="H16" s="191"/>
      <c r="I16" s="192"/>
      <c r="J16" s="428"/>
      <c r="K16" s="428"/>
      <c r="L16" s="193"/>
      <c r="M16" s="194"/>
      <c r="N16" s="195"/>
      <c r="O16" s="196"/>
      <c r="P16" s="197"/>
      <c r="Q16" s="198"/>
      <c r="R16" s="47"/>
    </row>
    <row r="17" spans="1:19" ht="40" customHeight="1" thickBot="1" x14ac:dyDescent="0.35">
      <c r="A17" s="35" t="s">
        <v>348</v>
      </c>
      <c r="B17" s="36" t="s">
        <v>353</v>
      </c>
      <c r="C17" s="36" t="s">
        <v>111</v>
      </c>
      <c r="D17" s="36"/>
      <c r="E17" s="37"/>
      <c r="F17" s="572">
        <v>27</v>
      </c>
      <c r="G17" s="203"/>
      <c r="H17" s="204"/>
      <c r="I17" s="205"/>
      <c r="J17" s="429"/>
      <c r="K17" s="429"/>
      <c r="L17" s="206"/>
      <c r="M17" s="207"/>
      <c r="N17" s="208"/>
      <c r="O17" s="200"/>
      <c r="P17" s="197"/>
      <c r="Q17" s="602" t="s">
        <v>332</v>
      </c>
      <c r="R17" s="540" t="s">
        <v>330</v>
      </c>
    </row>
    <row r="18" spans="1:19" ht="40" hidden="1" customHeight="1" x14ac:dyDescent="0.3">
      <c r="A18" s="35" t="s">
        <v>348</v>
      </c>
      <c r="B18" s="36" t="s">
        <v>354</v>
      </c>
      <c r="C18" s="36" t="s">
        <v>249</v>
      </c>
      <c r="D18" s="36"/>
      <c r="E18" s="37"/>
      <c r="F18" s="541">
        <v>27</v>
      </c>
      <c r="G18" s="190"/>
      <c r="H18" s="191"/>
      <c r="I18" s="192"/>
      <c r="J18" s="428"/>
      <c r="K18" s="428"/>
      <c r="L18" s="193"/>
      <c r="M18" s="199"/>
      <c r="N18" s="195"/>
      <c r="O18" s="196"/>
      <c r="P18" s="197"/>
      <c r="Q18" s="603"/>
      <c r="R18" s="393"/>
    </row>
    <row r="19" spans="1:19" ht="40" hidden="1" customHeight="1" x14ac:dyDescent="0.3">
      <c r="A19" s="35" t="s">
        <v>348</v>
      </c>
      <c r="B19" s="36" t="s">
        <v>355</v>
      </c>
      <c r="C19" s="36" t="s">
        <v>133</v>
      </c>
      <c r="D19" s="36"/>
      <c r="E19" s="37"/>
      <c r="F19" s="541">
        <v>27</v>
      </c>
      <c r="G19" s="190"/>
      <c r="H19" s="191"/>
      <c r="I19" s="192"/>
      <c r="J19" s="428"/>
      <c r="K19" s="428"/>
      <c r="L19" s="193"/>
      <c r="M19" s="194"/>
      <c r="N19" s="195"/>
      <c r="O19" s="196"/>
      <c r="P19" s="197"/>
      <c r="Q19" s="603"/>
      <c r="R19" s="393"/>
    </row>
    <row r="20" spans="1:19" ht="40" hidden="1" customHeight="1" x14ac:dyDescent="0.3">
      <c r="A20" s="35" t="s">
        <v>356</v>
      </c>
      <c r="B20" s="36" t="s">
        <v>357</v>
      </c>
      <c r="C20" s="36" t="s">
        <v>97</v>
      </c>
      <c r="D20" s="36"/>
      <c r="E20" s="37"/>
      <c r="F20" s="541">
        <v>25</v>
      </c>
      <c r="G20" s="190"/>
      <c r="H20" s="191"/>
      <c r="I20" s="192"/>
      <c r="J20" s="428"/>
      <c r="K20" s="428"/>
      <c r="L20" s="193"/>
      <c r="M20" s="199"/>
      <c r="N20" s="195"/>
      <c r="O20" s="196"/>
      <c r="P20" s="197"/>
      <c r="Q20" s="603"/>
      <c r="R20" s="393"/>
    </row>
    <row r="21" spans="1:19" ht="40" customHeight="1" thickBot="1" x14ac:dyDescent="0.35">
      <c r="A21" s="35" t="s">
        <v>356</v>
      </c>
      <c r="B21" s="36" t="s">
        <v>358</v>
      </c>
      <c r="C21" s="36" t="s">
        <v>75</v>
      </c>
      <c r="D21" s="36"/>
      <c r="E21" s="37"/>
      <c r="F21" s="571">
        <v>20</v>
      </c>
      <c r="G21" s="190"/>
      <c r="H21" s="191"/>
      <c r="I21" s="192"/>
      <c r="J21" s="428"/>
      <c r="K21" s="428"/>
      <c r="L21" s="193"/>
      <c r="M21" s="199"/>
      <c r="N21" s="195"/>
      <c r="O21" s="196"/>
      <c r="P21" s="197"/>
      <c r="Q21" s="604" t="s">
        <v>396</v>
      </c>
      <c r="R21" s="605" t="s">
        <v>397</v>
      </c>
      <c r="S21" s="259"/>
    </row>
    <row r="22" spans="1:19" ht="40" customHeight="1" thickBot="1" x14ac:dyDescent="0.35">
      <c r="A22" s="35" t="s">
        <v>356</v>
      </c>
      <c r="B22" s="36" t="s">
        <v>359</v>
      </c>
      <c r="C22" s="36" t="s">
        <v>97</v>
      </c>
      <c r="D22" s="36"/>
      <c r="E22" s="37"/>
      <c r="F22" s="574">
        <v>25</v>
      </c>
      <c r="G22" s="190"/>
      <c r="H22" s="191"/>
      <c r="I22" s="192"/>
      <c r="J22" s="428"/>
      <c r="K22" s="428"/>
      <c r="L22" s="193"/>
      <c r="M22" s="199"/>
      <c r="N22" s="195"/>
      <c r="O22" s="196"/>
      <c r="P22" s="197"/>
      <c r="Q22" s="606" t="s">
        <v>333</v>
      </c>
      <c r="R22" s="607" t="s">
        <v>331</v>
      </c>
      <c r="S22" s="259"/>
    </row>
    <row r="23" spans="1:19" ht="40" customHeight="1" thickBot="1" x14ac:dyDescent="0.35">
      <c r="A23" s="35" t="s">
        <v>356</v>
      </c>
      <c r="B23" s="36" t="s">
        <v>360</v>
      </c>
      <c r="C23" s="36" t="s">
        <v>97</v>
      </c>
      <c r="D23" s="36"/>
      <c r="E23" s="37"/>
      <c r="F23" s="551">
        <v>20</v>
      </c>
      <c r="G23" s="190"/>
      <c r="H23" s="190"/>
      <c r="I23" s="202"/>
      <c r="J23" s="428"/>
      <c r="K23" s="428"/>
      <c r="L23" s="209"/>
      <c r="M23" s="195"/>
      <c r="N23" s="195"/>
      <c r="O23" s="200"/>
      <c r="P23" s="197"/>
      <c r="Q23" s="608" t="s">
        <v>396</v>
      </c>
      <c r="R23" s="609"/>
      <c r="S23" s="259"/>
    </row>
    <row r="24" spans="1:19" ht="40" hidden="1" customHeight="1" x14ac:dyDescent="0.35">
      <c r="A24" s="35" t="s">
        <v>362</v>
      </c>
      <c r="B24" s="69" t="s">
        <v>363</v>
      </c>
      <c r="C24" s="36" t="s">
        <v>44</v>
      </c>
      <c r="D24" s="36"/>
      <c r="E24" s="37"/>
      <c r="F24" s="551">
        <v>25</v>
      </c>
      <c r="G24" s="190"/>
      <c r="H24" s="191"/>
      <c r="I24" s="192"/>
      <c r="J24" s="428"/>
      <c r="K24" s="428"/>
      <c r="L24" s="193"/>
      <c r="M24" s="194"/>
      <c r="N24" s="195"/>
      <c r="O24" s="196"/>
      <c r="P24" s="197"/>
      <c r="Q24" s="260"/>
      <c r="R24" s="253"/>
      <c r="S24" s="259"/>
    </row>
    <row r="25" spans="1:19" ht="40" customHeight="1" thickBot="1" x14ac:dyDescent="0.35">
      <c r="A25" s="35" t="s">
        <v>362</v>
      </c>
      <c r="B25" s="36" t="s">
        <v>364</v>
      </c>
      <c r="C25" s="36" t="s">
        <v>97</v>
      </c>
      <c r="D25" s="36"/>
      <c r="E25" s="37"/>
      <c r="F25" s="551">
        <v>24</v>
      </c>
      <c r="G25" s="190"/>
      <c r="H25" s="190"/>
      <c r="I25" s="210"/>
      <c r="J25" s="428"/>
      <c r="K25" s="430"/>
      <c r="L25" s="193"/>
      <c r="M25" s="211"/>
      <c r="N25" s="195"/>
      <c r="O25" s="200"/>
      <c r="P25" s="197"/>
      <c r="Q25" s="260"/>
      <c r="R25" s="253"/>
      <c r="S25" s="259"/>
    </row>
    <row r="26" spans="1:19" ht="40" hidden="1" customHeight="1" x14ac:dyDescent="0.3">
      <c r="A26" s="35" t="s">
        <v>362</v>
      </c>
      <c r="B26" s="36" t="s">
        <v>366</v>
      </c>
      <c r="C26" s="36" t="s">
        <v>20</v>
      </c>
      <c r="D26" s="36"/>
      <c r="E26" s="37"/>
      <c r="F26" s="26">
        <v>21</v>
      </c>
      <c r="G26" s="190"/>
      <c r="H26" s="191"/>
      <c r="I26" s="192"/>
      <c r="J26" s="428"/>
      <c r="K26" s="428"/>
      <c r="L26" s="193"/>
      <c r="M26" s="199"/>
      <c r="N26" s="195"/>
      <c r="O26" s="196"/>
      <c r="P26" s="197"/>
      <c r="Q26" s="261"/>
      <c r="R26" s="253"/>
      <c r="S26" s="259"/>
    </row>
    <row r="27" spans="1:19" ht="40" hidden="1" customHeight="1" x14ac:dyDescent="0.3">
      <c r="A27" s="35" t="s">
        <v>348</v>
      </c>
      <c r="B27" s="36" t="s">
        <v>349</v>
      </c>
      <c r="C27" s="36" t="s">
        <v>350</v>
      </c>
      <c r="D27" s="36"/>
      <c r="E27" s="37"/>
      <c r="F27" s="26">
        <v>27</v>
      </c>
      <c r="G27" s="213"/>
      <c r="H27" s="190"/>
      <c r="I27" s="192"/>
      <c r="J27" s="428"/>
      <c r="K27" s="431"/>
      <c r="L27" s="193"/>
      <c r="M27" s="195"/>
      <c r="N27" s="195"/>
      <c r="O27" s="200"/>
      <c r="P27" s="197"/>
      <c r="Q27" s="260"/>
      <c r="R27" s="253"/>
      <c r="S27" s="259"/>
    </row>
    <row r="28" spans="1:19" ht="40" hidden="1" customHeight="1" x14ac:dyDescent="0.3">
      <c r="A28" s="35" t="s">
        <v>348</v>
      </c>
      <c r="B28" s="36" t="s">
        <v>351</v>
      </c>
      <c r="C28" s="36" t="s">
        <v>352</v>
      </c>
      <c r="D28" s="36"/>
      <c r="E28" s="37"/>
      <c r="F28" s="26">
        <v>27</v>
      </c>
      <c r="G28" s="190"/>
      <c r="H28" s="190"/>
      <c r="I28" s="202"/>
      <c r="J28" s="428"/>
      <c r="K28" s="428"/>
      <c r="L28" s="214"/>
      <c r="M28" s="195"/>
      <c r="N28" s="195"/>
      <c r="O28" s="200"/>
      <c r="P28" s="197"/>
      <c r="Q28" s="260"/>
      <c r="R28" s="253"/>
      <c r="S28" s="259"/>
    </row>
    <row r="29" spans="1:19" ht="40" customHeight="1" thickBot="1" x14ac:dyDescent="0.35">
      <c r="A29" s="35" t="s">
        <v>348</v>
      </c>
      <c r="B29" s="36" t="s">
        <v>353</v>
      </c>
      <c r="C29" s="36" t="s">
        <v>111</v>
      </c>
      <c r="D29" s="36"/>
      <c r="E29" s="37"/>
      <c r="F29" s="572">
        <v>27</v>
      </c>
      <c r="G29" s="190"/>
      <c r="H29" s="190"/>
      <c r="I29" s="202"/>
      <c r="J29" s="428"/>
      <c r="K29" s="428"/>
      <c r="L29" s="209"/>
      <c r="M29" s="195"/>
      <c r="N29" s="195"/>
      <c r="O29" s="200"/>
      <c r="P29" s="197"/>
      <c r="Q29" s="260"/>
      <c r="R29" s="253"/>
      <c r="S29" s="259"/>
    </row>
    <row r="30" spans="1:19" ht="40" customHeight="1" thickBot="1" x14ac:dyDescent="0.45">
      <c r="A30" s="35" t="s">
        <v>348</v>
      </c>
      <c r="B30" s="36" t="s">
        <v>354</v>
      </c>
      <c r="C30" s="36" t="s">
        <v>249</v>
      </c>
      <c r="D30" s="36"/>
      <c r="E30" s="37"/>
      <c r="F30" s="573">
        <v>27</v>
      </c>
      <c r="G30" s="190"/>
      <c r="H30" s="190"/>
      <c r="I30" s="192"/>
      <c r="J30" s="428"/>
      <c r="K30" s="428"/>
      <c r="L30" s="209"/>
      <c r="M30" s="195"/>
      <c r="N30" s="195"/>
      <c r="O30" s="200"/>
      <c r="P30" s="197"/>
      <c r="Q30" s="261"/>
      <c r="R30" s="262"/>
      <c r="S30" s="259" t="s">
        <v>296</v>
      </c>
    </row>
    <row r="31" spans="1:19" ht="40" customHeight="1" thickBot="1" x14ac:dyDescent="0.4">
      <c r="A31" s="35" t="s">
        <v>348</v>
      </c>
      <c r="B31" s="36" t="s">
        <v>355</v>
      </c>
      <c r="C31" s="36" t="s">
        <v>133</v>
      </c>
      <c r="D31" s="36"/>
      <c r="E31" s="37"/>
      <c r="F31" s="573">
        <v>27</v>
      </c>
      <c r="G31" s="190"/>
      <c r="H31" s="191"/>
      <c r="I31" s="202"/>
      <c r="J31" s="428"/>
      <c r="K31" s="428"/>
      <c r="L31" s="193"/>
      <c r="M31" s="199"/>
      <c r="N31" s="195"/>
      <c r="O31" s="196"/>
      <c r="P31" s="197"/>
      <c r="Q31" s="260"/>
      <c r="R31" s="189"/>
      <c r="S31" s="259" t="s">
        <v>296</v>
      </c>
    </row>
    <row r="32" spans="1:19" ht="40" customHeight="1" thickBot="1" x14ac:dyDescent="0.4">
      <c r="A32" s="35" t="s">
        <v>356</v>
      </c>
      <c r="B32" s="36" t="s">
        <v>357</v>
      </c>
      <c r="C32" s="36" t="s">
        <v>97</v>
      </c>
      <c r="D32" s="36"/>
      <c r="E32" s="37"/>
      <c r="F32" s="571">
        <v>25</v>
      </c>
      <c r="G32" s="190"/>
      <c r="H32" s="190"/>
      <c r="I32" s="210"/>
      <c r="J32" s="432"/>
      <c r="K32" s="428"/>
      <c r="L32" s="193"/>
      <c r="M32" s="195"/>
      <c r="N32" s="195"/>
      <c r="O32" s="196"/>
      <c r="P32" s="215"/>
      <c r="Q32" s="261"/>
      <c r="R32" s="189"/>
      <c r="S32" s="259" t="s">
        <v>296</v>
      </c>
    </row>
    <row r="33" spans="1:19" ht="40" hidden="1" customHeight="1" x14ac:dyDescent="0.3">
      <c r="A33" s="35" t="s">
        <v>356</v>
      </c>
      <c r="B33" s="36" t="s">
        <v>358</v>
      </c>
      <c r="C33" s="36" t="s">
        <v>75</v>
      </c>
      <c r="D33" s="36"/>
      <c r="E33" s="37"/>
      <c r="F33" s="541">
        <v>20</v>
      </c>
      <c r="G33" s="213"/>
      <c r="H33" s="190"/>
      <c r="I33" s="192"/>
      <c r="J33" s="428"/>
      <c r="K33" s="431"/>
      <c r="L33" s="193"/>
      <c r="M33" s="195"/>
      <c r="N33" s="195"/>
      <c r="O33" s="200"/>
      <c r="P33" s="197"/>
      <c r="Q33" s="260"/>
      <c r="R33" s="253"/>
      <c r="S33" s="259"/>
    </row>
    <row r="34" spans="1:19" ht="40" hidden="1" customHeight="1" x14ac:dyDescent="0.3">
      <c r="A34" s="35" t="s">
        <v>356</v>
      </c>
      <c r="B34" s="36" t="s">
        <v>359</v>
      </c>
      <c r="C34" s="36" t="s">
        <v>97</v>
      </c>
      <c r="D34" s="36"/>
      <c r="E34" s="37"/>
      <c r="F34" s="541">
        <v>25</v>
      </c>
      <c r="G34" s="190"/>
      <c r="H34" s="190"/>
      <c r="I34" s="192"/>
      <c r="J34" s="428"/>
      <c r="K34" s="428"/>
      <c r="L34" s="209"/>
      <c r="M34" s="195"/>
      <c r="N34" s="195"/>
      <c r="O34" s="200"/>
      <c r="P34" s="197"/>
      <c r="Q34" s="260"/>
      <c r="R34" s="253"/>
      <c r="S34" s="259"/>
    </row>
    <row r="35" spans="1:19" ht="40" hidden="1" customHeight="1" x14ac:dyDescent="0.3">
      <c r="A35" s="35" t="s">
        <v>356</v>
      </c>
      <c r="B35" s="36" t="s">
        <v>360</v>
      </c>
      <c r="C35" s="36" t="s">
        <v>97</v>
      </c>
      <c r="D35" s="36"/>
      <c r="E35" s="37"/>
      <c r="F35" s="26">
        <v>20</v>
      </c>
      <c r="G35" s="190"/>
      <c r="H35" s="190"/>
      <c r="I35" s="210"/>
      <c r="J35" s="431"/>
      <c r="K35" s="428"/>
      <c r="L35" s="193"/>
      <c r="M35" s="195"/>
      <c r="N35" s="199"/>
      <c r="O35" s="196"/>
      <c r="P35" s="215"/>
      <c r="Q35" s="263"/>
      <c r="R35" s="252"/>
      <c r="S35" s="259"/>
    </row>
    <row r="36" spans="1:19" ht="40" hidden="1" customHeight="1" x14ac:dyDescent="0.35">
      <c r="A36" s="35" t="s">
        <v>362</v>
      </c>
      <c r="B36" s="69" t="s">
        <v>363</v>
      </c>
      <c r="C36" s="36" t="s">
        <v>44</v>
      </c>
      <c r="D36" s="36"/>
      <c r="E36" s="37"/>
      <c r="F36" s="26">
        <v>25</v>
      </c>
      <c r="G36" s="190"/>
      <c r="H36" s="201"/>
      <c r="I36" s="202"/>
      <c r="J36" s="428"/>
      <c r="K36" s="428"/>
      <c r="L36" s="214"/>
      <c r="M36" s="195"/>
      <c r="N36" s="195"/>
      <c r="O36" s="200"/>
      <c r="P36" s="197"/>
      <c r="Q36" s="260"/>
      <c r="R36" s="253"/>
      <c r="S36" s="259"/>
    </row>
    <row r="37" spans="1:19" ht="40" customHeight="1" thickBot="1" x14ac:dyDescent="0.4">
      <c r="A37" s="35" t="s">
        <v>362</v>
      </c>
      <c r="B37" s="570" t="s">
        <v>363</v>
      </c>
      <c r="C37" s="36" t="s">
        <v>44</v>
      </c>
      <c r="D37" s="36"/>
      <c r="E37" s="37"/>
      <c r="F37" s="551">
        <v>25</v>
      </c>
      <c r="G37" s="190"/>
      <c r="H37" s="190"/>
      <c r="I37" s="192"/>
      <c r="J37" s="428"/>
      <c r="K37" s="428"/>
      <c r="L37" s="209"/>
      <c r="M37" s="195"/>
      <c r="N37" s="195"/>
      <c r="O37" s="200"/>
      <c r="P37" s="197"/>
      <c r="Q37" s="260"/>
      <c r="R37" s="252"/>
      <c r="S37" s="259" t="s">
        <v>297</v>
      </c>
    </row>
    <row r="38" spans="1:19" ht="40" customHeight="1" thickBot="1" x14ac:dyDescent="0.35">
      <c r="A38" s="35" t="s">
        <v>362</v>
      </c>
      <c r="B38" s="36" t="s">
        <v>366</v>
      </c>
      <c r="C38" s="36" t="s">
        <v>20</v>
      </c>
      <c r="D38" s="36"/>
      <c r="E38" s="37"/>
      <c r="F38" s="551">
        <v>21</v>
      </c>
      <c r="G38" s="190"/>
      <c r="H38" s="190"/>
      <c r="I38" s="192"/>
      <c r="J38" s="428"/>
      <c r="K38" s="433"/>
      <c r="L38" s="193"/>
      <c r="M38" s="194"/>
      <c r="N38" s="195"/>
      <c r="O38" s="200"/>
      <c r="P38" s="197"/>
      <c r="Q38" s="198"/>
      <c r="R38" s="47"/>
      <c r="S38" t="s">
        <v>297</v>
      </c>
    </row>
    <row r="39" spans="1:19" ht="40" customHeight="1" thickBot="1" x14ac:dyDescent="0.35">
      <c r="A39" s="35" t="s">
        <v>362</v>
      </c>
      <c r="B39" s="36" t="s">
        <v>370</v>
      </c>
      <c r="C39" s="36" t="s">
        <v>16</v>
      </c>
      <c r="D39" s="36"/>
      <c r="E39" s="37"/>
      <c r="F39" s="571">
        <v>19</v>
      </c>
      <c r="G39" s="190"/>
      <c r="H39" s="190"/>
      <c r="I39" s="192"/>
      <c r="J39" s="428"/>
      <c r="K39" s="433"/>
      <c r="L39" s="193"/>
      <c r="M39" s="194"/>
      <c r="N39" s="195"/>
      <c r="O39" s="200"/>
      <c r="P39" s="197"/>
      <c r="Q39" s="212"/>
      <c r="R39" s="253"/>
      <c r="S39" s="259" t="s">
        <v>296</v>
      </c>
    </row>
    <row r="40" spans="1:19" ht="40" customHeight="1" thickBot="1" x14ac:dyDescent="0.35">
      <c r="A40" s="35" t="s">
        <v>362</v>
      </c>
      <c r="B40" s="36" t="s">
        <v>371</v>
      </c>
      <c r="C40" s="36" t="s">
        <v>101</v>
      </c>
      <c r="D40" s="36"/>
      <c r="E40" s="37"/>
      <c r="F40" s="571">
        <v>23</v>
      </c>
      <c r="G40" s="190"/>
      <c r="H40" s="190"/>
      <c r="I40" s="192"/>
      <c r="J40" s="428"/>
      <c r="K40" s="433"/>
      <c r="L40" s="193"/>
      <c r="M40" s="194"/>
      <c r="N40" s="195"/>
      <c r="O40" s="200"/>
      <c r="P40" s="197"/>
      <c r="Q40" s="212"/>
      <c r="R40" s="253"/>
      <c r="S40" s="259" t="s">
        <v>297</v>
      </c>
    </row>
    <row r="41" spans="1:19" ht="40" customHeight="1" thickBot="1" x14ac:dyDescent="0.35">
      <c r="A41" s="304"/>
      <c r="B41" s="411"/>
      <c r="C41" s="411"/>
      <c r="D41" s="411"/>
      <c r="E41" s="411"/>
      <c r="F41" s="412"/>
      <c r="G41" s="190"/>
      <c r="H41" s="190"/>
      <c r="I41" s="202"/>
      <c r="J41" s="428"/>
      <c r="K41" s="433"/>
      <c r="L41" s="193"/>
      <c r="M41" s="195"/>
      <c r="N41" s="195"/>
      <c r="O41" s="217"/>
      <c r="P41" s="197"/>
      <c r="Q41" s="198"/>
      <c r="R41" s="253"/>
      <c r="S41" s="259" t="s">
        <v>297</v>
      </c>
    </row>
    <row r="42" spans="1:19" ht="40" customHeight="1" thickBot="1" x14ac:dyDescent="0.35">
      <c r="A42" s="371"/>
      <c r="B42" s="411"/>
      <c r="C42" s="411"/>
      <c r="D42" s="411"/>
      <c r="E42" s="411"/>
      <c r="F42" s="412"/>
      <c r="G42" s="190"/>
      <c r="H42" s="190"/>
      <c r="I42" s="210"/>
      <c r="J42" s="431"/>
      <c r="K42" s="428"/>
      <c r="L42" s="193"/>
      <c r="M42" s="194"/>
      <c r="N42" s="195"/>
      <c r="O42" s="196"/>
      <c r="P42" s="215"/>
      <c r="Q42" s="216"/>
      <c r="R42" s="253"/>
      <c r="S42" s="259" t="s">
        <v>296</v>
      </c>
    </row>
    <row r="43" spans="1:19" ht="40" hidden="1" customHeight="1" x14ac:dyDescent="0.3">
      <c r="A43" s="312"/>
      <c r="B43" s="411"/>
      <c r="C43" s="411"/>
      <c r="D43" s="411"/>
      <c r="E43" s="411"/>
      <c r="F43" s="417"/>
      <c r="G43" s="218"/>
      <c r="H43" s="190"/>
      <c r="I43" s="219"/>
      <c r="J43" s="428"/>
      <c r="K43" s="428"/>
      <c r="L43" s="193"/>
      <c r="M43" s="220"/>
      <c r="N43" s="195"/>
      <c r="O43" s="200"/>
      <c r="P43" s="197"/>
      <c r="Q43" s="198"/>
      <c r="R43" s="253"/>
      <c r="S43" s="259"/>
    </row>
    <row r="44" spans="1:19" ht="40" hidden="1" customHeight="1" x14ac:dyDescent="0.3">
      <c r="A44" s="312"/>
      <c r="B44" s="411"/>
      <c r="C44" s="411"/>
      <c r="D44" s="411"/>
      <c r="E44" s="411"/>
      <c r="F44" s="412"/>
      <c r="G44" s="213"/>
      <c r="H44" s="190"/>
      <c r="I44" s="192"/>
      <c r="J44" s="428"/>
      <c r="K44" s="433"/>
      <c r="L44" s="193"/>
      <c r="M44" s="194"/>
      <c r="N44" s="195"/>
      <c r="O44" s="196"/>
      <c r="P44" s="197"/>
      <c r="Q44" s="198"/>
      <c r="R44" s="253"/>
      <c r="S44" s="259"/>
    </row>
    <row r="45" spans="1:19" ht="40" hidden="1" customHeight="1" x14ac:dyDescent="0.3">
      <c r="A45" s="312"/>
      <c r="B45" s="411"/>
      <c r="C45" s="411"/>
      <c r="D45" s="411"/>
      <c r="E45" s="411"/>
      <c r="F45" s="412"/>
      <c r="G45" s="190"/>
      <c r="H45" s="190"/>
      <c r="I45" s="202"/>
      <c r="J45" s="428"/>
      <c r="K45" s="428"/>
      <c r="L45" s="193"/>
      <c r="M45" s="199"/>
      <c r="N45" s="195"/>
      <c r="O45" s="196"/>
      <c r="P45" s="215"/>
      <c r="Q45" s="216"/>
      <c r="R45" s="252"/>
      <c r="S45" s="259"/>
    </row>
    <row r="46" spans="1:19" ht="40" hidden="1" customHeight="1" x14ac:dyDescent="0.3">
      <c r="A46" s="312"/>
      <c r="B46" s="411"/>
      <c r="C46" s="411"/>
      <c r="D46" s="411"/>
      <c r="E46" s="411"/>
      <c r="F46" s="413"/>
      <c r="G46" s="190"/>
      <c r="H46" s="190"/>
      <c r="I46" s="210"/>
      <c r="J46" s="428"/>
      <c r="K46" s="428"/>
      <c r="L46" s="193"/>
      <c r="M46" s="195"/>
      <c r="N46" s="195"/>
      <c r="O46" s="221"/>
      <c r="P46" s="197"/>
      <c r="Q46" s="198"/>
      <c r="R46" s="253"/>
      <c r="S46" s="259"/>
    </row>
    <row r="47" spans="1:19" ht="40" hidden="1" customHeight="1" x14ac:dyDescent="0.3">
      <c r="A47" s="312"/>
      <c r="B47" s="411"/>
      <c r="C47" s="411"/>
      <c r="D47" s="411"/>
      <c r="E47" s="412"/>
      <c r="F47" s="413"/>
      <c r="G47" s="213"/>
      <c r="H47" s="190"/>
      <c r="I47" s="210"/>
      <c r="J47" s="428"/>
      <c r="K47" s="431"/>
      <c r="L47" s="193"/>
      <c r="M47" s="199"/>
      <c r="N47" s="195"/>
      <c r="O47" s="200"/>
      <c r="P47" s="197"/>
      <c r="Q47" s="198"/>
      <c r="R47" s="253"/>
      <c r="S47" s="259"/>
    </row>
    <row r="48" spans="1:19" ht="40" hidden="1" customHeight="1" x14ac:dyDescent="0.3">
      <c r="A48" s="312"/>
      <c r="B48" s="411"/>
      <c r="C48" s="411"/>
      <c r="D48" s="411"/>
      <c r="E48" s="412"/>
      <c r="F48" s="413"/>
      <c r="G48" s="190"/>
      <c r="H48" s="222"/>
      <c r="I48" s="192"/>
      <c r="J48" s="428"/>
      <c r="K48" s="428"/>
      <c r="L48" s="209"/>
      <c r="M48" s="194"/>
      <c r="N48" s="195"/>
      <c r="O48" s="196"/>
      <c r="P48" s="197"/>
      <c r="Q48" s="198"/>
      <c r="R48" s="253"/>
      <c r="S48" s="259"/>
    </row>
    <row r="49" spans="1:19" ht="40" hidden="1" customHeight="1" x14ac:dyDescent="0.3">
      <c r="A49" s="312"/>
      <c r="B49" s="411"/>
      <c r="C49" s="411"/>
      <c r="D49" s="411"/>
      <c r="E49" s="411"/>
      <c r="F49" s="412"/>
      <c r="G49" s="190"/>
      <c r="H49" s="190"/>
      <c r="I49" s="202"/>
      <c r="J49" s="428"/>
      <c r="K49" s="431"/>
      <c r="L49" s="193"/>
      <c r="M49" s="199"/>
      <c r="N49" s="195"/>
      <c r="O49" s="196"/>
      <c r="P49" s="197"/>
      <c r="Q49" s="198"/>
      <c r="R49" s="253"/>
      <c r="S49" s="259"/>
    </row>
    <row r="50" spans="1:19" ht="40" hidden="1" customHeight="1" x14ac:dyDescent="0.3">
      <c r="A50" s="312"/>
      <c r="B50" s="411"/>
      <c r="C50" s="411"/>
      <c r="D50" s="411"/>
      <c r="E50" s="418"/>
      <c r="F50" s="412"/>
      <c r="G50" s="190"/>
      <c r="H50" s="190"/>
      <c r="I50" s="210"/>
      <c r="J50" s="428"/>
      <c r="K50" s="431"/>
      <c r="L50" s="193"/>
      <c r="M50" s="199"/>
      <c r="N50" s="195"/>
      <c r="O50" s="221"/>
      <c r="P50" s="197"/>
      <c r="Q50" s="198"/>
      <c r="R50" s="253"/>
      <c r="S50" s="259"/>
    </row>
    <row r="51" spans="1:19" ht="40" hidden="1" customHeight="1" x14ac:dyDescent="0.3">
      <c r="A51" s="312"/>
      <c r="B51" s="411"/>
      <c r="C51" s="411"/>
      <c r="D51" s="411"/>
      <c r="E51" s="411"/>
      <c r="F51" s="412"/>
      <c r="G51" s="223"/>
      <c r="H51" s="223"/>
      <c r="I51" s="224"/>
      <c r="J51" s="434"/>
      <c r="K51" s="434"/>
      <c r="L51" s="225"/>
      <c r="M51" s="226"/>
      <c r="N51" s="226"/>
      <c r="O51" s="227"/>
      <c r="P51" s="228"/>
      <c r="Q51" s="216"/>
      <c r="R51" s="252"/>
      <c r="S51" s="259"/>
    </row>
    <row r="52" spans="1:19" ht="40" hidden="1" customHeight="1" x14ac:dyDescent="0.3">
      <c r="A52" s="312"/>
      <c r="B52" s="411"/>
      <c r="C52" s="411"/>
      <c r="D52" s="411"/>
      <c r="E52" s="412"/>
      <c r="F52" s="411"/>
      <c r="G52" s="229"/>
      <c r="H52" s="230"/>
      <c r="I52" s="231"/>
      <c r="J52" s="435"/>
      <c r="K52" s="436"/>
      <c r="L52" s="232"/>
      <c r="M52" s="233"/>
      <c r="N52" s="234"/>
      <c r="O52" s="235"/>
      <c r="P52" s="236"/>
      <c r="Q52" s="216"/>
      <c r="R52" s="253"/>
      <c r="S52" s="259"/>
    </row>
    <row r="53" spans="1:19" ht="40" hidden="1" customHeight="1" x14ac:dyDescent="0.3">
      <c r="A53" s="312"/>
      <c r="B53" s="411"/>
      <c r="C53" s="411"/>
      <c r="D53" s="411"/>
      <c r="E53" s="412"/>
      <c r="F53" s="413"/>
      <c r="G53" s="190"/>
      <c r="H53" s="201"/>
      <c r="I53" s="202"/>
      <c r="J53" s="428"/>
      <c r="K53" s="428"/>
      <c r="L53" s="214"/>
      <c r="M53" s="195"/>
      <c r="N53" s="195"/>
      <c r="O53" s="200"/>
      <c r="P53" s="197"/>
      <c r="Q53" s="198"/>
      <c r="R53" s="253"/>
      <c r="S53" s="259"/>
    </row>
    <row r="54" spans="1:19" ht="40" hidden="1" customHeight="1" x14ac:dyDescent="0.3">
      <c r="A54" s="312"/>
      <c r="B54" s="411"/>
      <c r="C54" s="411"/>
      <c r="D54" s="411"/>
      <c r="E54" s="412"/>
      <c r="F54" s="413"/>
      <c r="G54" s="190"/>
      <c r="H54" s="222"/>
      <c r="I54" s="202"/>
      <c r="J54" s="428"/>
      <c r="K54" s="428"/>
      <c r="L54" s="214"/>
      <c r="M54" s="199"/>
      <c r="N54" s="195"/>
      <c r="O54" s="196"/>
      <c r="P54" s="197"/>
      <c r="Q54" s="198"/>
      <c r="R54" s="253"/>
      <c r="S54" s="259"/>
    </row>
    <row r="55" spans="1:19" ht="40" hidden="1" customHeight="1" x14ac:dyDescent="0.3">
      <c r="A55" s="312"/>
      <c r="B55" s="411"/>
      <c r="C55" s="411"/>
      <c r="D55" s="411"/>
      <c r="E55" s="411"/>
      <c r="F55" s="412"/>
      <c r="G55" s="190"/>
      <c r="H55" s="190"/>
      <c r="I55" s="202"/>
      <c r="J55" s="428"/>
      <c r="K55" s="428"/>
      <c r="L55" s="193"/>
      <c r="M55" s="194"/>
      <c r="N55" s="195"/>
      <c r="O55" s="196"/>
      <c r="P55" s="215"/>
      <c r="Q55" s="216"/>
      <c r="R55" s="253"/>
      <c r="S55" s="259"/>
    </row>
    <row r="56" spans="1:19" ht="40" customHeight="1" thickBot="1" x14ac:dyDescent="0.35">
      <c r="A56" s="371"/>
      <c r="B56" s="411"/>
      <c r="C56" s="411"/>
      <c r="D56" s="411"/>
      <c r="E56" s="411"/>
      <c r="F56" s="412"/>
      <c r="G56" s="190"/>
      <c r="H56" s="190"/>
      <c r="I56" s="202"/>
      <c r="J56" s="428"/>
      <c r="K56" s="428"/>
      <c r="L56" s="193"/>
      <c r="M56" s="194"/>
      <c r="N56" s="195"/>
      <c r="O56" s="196"/>
      <c r="P56" s="215"/>
      <c r="Q56" s="216"/>
      <c r="R56" s="253"/>
      <c r="S56" s="259" t="s">
        <v>296</v>
      </c>
    </row>
    <row r="57" spans="1:19" ht="40" customHeight="1" thickBot="1" x14ac:dyDescent="0.35">
      <c r="A57" s="371"/>
      <c r="B57" s="411"/>
      <c r="C57" s="411"/>
      <c r="D57" s="411"/>
      <c r="E57" s="411"/>
      <c r="F57" s="412"/>
      <c r="G57" s="190"/>
      <c r="H57" s="190"/>
      <c r="I57" s="202"/>
      <c r="J57" s="428"/>
      <c r="K57" s="428"/>
      <c r="L57" s="193"/>
      <c r="M57" s="194"/>
      <c r="N57" s="195"/>
      <c r="O57" s="196"/>
      <c r="P57" s="215"/>
      <c r="Q57" s="216"/>
      <c r="R57" s="253"/>
      <c r="S57" s="259" t="s">
        <v>297</v>
      </c>
    </row>
    <row r="58" spans="1:19" ht="40" customHeight="1" x14ac:dyDescent="0.3">
      <c r="A58" s="304"/>
      <c r="B58" s="411"/>
      <c r="C58" s="411"/>
      <c r="D58" s="411"/>
      <c r="E58" s="412"/>
      <c r="F58" s="412"/>
      <c r="G58" s="190"/>
      <c r="H58" s="190"/>
      <c r="I58" s="192"/>
      <c r="J58" s="428"/>
      <c r="K58" s="428"/>
      <c r="L58" s="209"/>
      <c r="M58" s="195"/>
      <c r="N58" s="195"/>
      <c r="O58" s="200"/>
      <c r="P58" s="197"/>
      <c r="Q58" s="198"/>
      <c r="R58" s="253"/>
      <c r="S58" s="259" t="s">
        <v>297</v>
      </c>
    </row>
    <row r="59" spans="1:19" ht="40" customHeight="1" thickBot="1" x14ac:dyDescent="0.45">
      <c r="A59" s="304"/>
      <c r="B59" s="411"/>
      <c r="C59" s="411"/>
      <c r="D59" s="411"/>
      <c r="E59" s="411"/>
      <c r="F59" s="412"/>
      <c r="G59" s="190"/>
      <c r="H59" s="190"/>
      <c r="I59" s="210"/>
      <c r="J59" s="431"/>
      <c r="K59" s="428"/>
      <c r="L59" s="193"/>
      <c r="M59" s="195"/>
      <c r="N59" s="195"/>
      <c r="O59" s="196"/>
      <c r="P59" s="215"/>
      <c r="Q59" s="216"/>
      <c r="R59" s="262"/>
      <c r="S59" s="259" t="s">
        <v>296</v>
      </c>
    </row>
    <row r="60" spans="1:19" ht="40" hidden="1" customHeight="1" x14ac:dyDescent="0.35">
      <c r="A60" s="312"/>
      <c r="B60" s="411"/>
      <c r="C60" s="411"/>
      <c r="D60" s="411"/>
      <c r="E60" s="411"/>
      <c r="F60" s="412"/>
      <c r="G60" s="213"/>
      <c r="H60" s="190"/>
      <c r="I60" s="210"/>
      <c r="J60" s="428"/>
      <c r="K60" s="431"/>
      <c r="L60" s="193"/>
      <c r="M60" s="195"/>
      <c r="N60" s="195"/>
      <c r="O60" s="200"/>
      <c r="P60" s="197"/>
      <c r="Q60" s="198"/>
      <c r="R60" s="189"/>
      <c r="S60" s="259"/>
    </row>
    <row r="61" spans="1:19" ht="40" hidden="1" customHeight="1" x14ac:dyDescent="0.35">
      <c r="A61" s="312"/>
      <c r="B61" s="411"/>
      <c r="C61" s="411"/>
      <c r="D61" s="411"/>
      <c r="E61" s="412"/>
      <c r="F61" s="412"/>
      <c r="G61" s="190"/>
      <c r="H61" s="190"/>
      <c r="I61" s="202"/>
      <c r="J61" s="428"/>
      <c r="K61" s="428"/>
      <c r="L61" s="209"/>
      <c r="M61" s="195"/>
      <c r="N61" s="195"/>
      <c r="O61" s="200"/>
      <c r="P61" s="197"/>
      <c r="Q61" s="198"/>
      <c r="R61" s="189"/>
      <c r="S61" s="259"/>
    </row>
    <row r="62" spans="1:19" ht="40" customHeight="1" thickBot="1" x14ac:dyDescent="0.4">
      <c r="A62" s="304"/>
      <c r="B62" s="411"/>
      <c r="C62" s="411"/>
      <c r="D62" s="411"/>
      <c r="E62" s="412"/>
      <c r="F62" s="413"/>
      <c r="G62" s="190"/>
      <c r="H62" s="201"/>
      <c r="I62" s="192"/>
      <c r="J62" s="428"/>
      <c r="K62" s="428"/>
      <c r="L62" s="193"/>
      <c r="M62" s="194"/>
      <c r="N62" s="195"/>
      <c r="O62" s="196"/>
      <c r="P62" s="197"/>
      <c r="Q62" s="212"/>
      <c r="R62" s="189"/>
      <c r="S62" s="259" t="s">
        <v>296</v>
      </c>
    </row>
    <row r="63" spans="1:19" ht="40" customHeight="1" thickBot="1" x14ac:dyDescent="0.4">
      <c r="A63" s="304"/>
      <c r="B63" s="411"/>
      <c r="C63" s="411"/>
      <c r="D63" s="411"/>
      <c r="E63" s="412"/>
      <c r="F63" s="413"/>
      <c r="G63" s="190"/>
      <c r="H63" s="191"/>
      <c r="I63" s="192"/>
      <c r="J63" s="428"/>
      <c r="K63" s="428"/>
      <c r="L63" s="209"/>
      <c r="M63" s="195"/>
      <c r="N63" s="195"/>
      <c r="O63" s="237"/>
      <c r="P63" s="197"/>
      <c r="Q63" s="198"/>
      <c r="R63" s="189"/>
      <c r="S63" s="259" t="s">
        <v>297</v>
      </c>
    </row>
    <row r="64" spans="1:19" ht="40" customHeight="1" x14ac:dyDescent="0.3">
      <c r="A64" s="304"/>
      <c r="B64" s="411"/>
      <c r="C64" s="411"/>
      <c r="D64" s="411"/>
      <c r="E64" s="412"/>
      <c r="F64" s="413"/>
      <c r="G64" s="190"/>
      <c r="H64" s="201"/>
      <c r="I64" s="202"/>
      <c r="J64" s="428"/>
      <c r="K64" s="428"/>
      <c r="L64" s="214"/>
      <c r="M64" s="195"/>
      <c r="N64" s="195"/>
      <c r="O64" s="237"/>
      <c r="P64" s="197"/>
      <c r="Q64" s="198"/>
      <c r="R64" s="253"/>
      <c r="S64" s="259" t="s">
        <v>296</v>
      </c>
    </row>
    <row r="65" spans="1:19" ht="40" customHeight="1" thickBot="1" x14ac:dyDescent="0.35">
      <c r="A65" s="304"/>
      <c r="B65" s="411"/>
      <c r="C65" s="411"/>
      <c r="D65" s="411"/>
      <c r="E65" s="412"/>
      <c r="F65" s="413"/>
      <c r="G65" s="190"/>
      <c r="H65" s="201"/>
      <c r="I65" s="192"/>
      <c r="J65" s="428"/>
      <c r="K65" s="428"/>
      <c r="L65" s="193"/>
      <c r="M65" s="194"/>
      <c r="N65" s="195"/>
      <c r="O65" s="196"/>
      <c r="P65" s="197"/>
      <c r="Q65" s="238"/>
      <c r="R65" s="253"/>
      <c r="S65" s="259" t="s">
        <v>296</v>
      </c>
    </row>
    <row r="66" spans="1:19" ht="40" hidden="1" customHeight="1" x14ac:dyDescent="0.25">
      <c r="A66" s="270"/>
      <c r="B66" s="419"/>
      <c r="C66" s="419"/>
      <c r="D66" s="419"/>
      <c r="E66" s="419"/>
      <c r="F66" s="419"/>
      <c r="G66" s="240"/>
      <c r="H66" s="240"/>
      <c r="I66" s="241"/>
      <c r="J66" s="437"/>
      <c r="K66" s="437"/>
      <c r="L66" s="242"/>
      <c r="M66" s="243"/>
      <c r="N66" s="243"/>
      <c r="O66" s="239"/>
      <c r="P66" s="239"/>
      <c r="Q66" s="239"/>
      <c r="R66" s="253"/>
      <c r="S66" s="259"/>
    </row>
    <row r="67" spans="1:19" ht="40" hidden="1" customHeight="1" x14ac:dyDescent="0.25">
      <c r="A67" s="270"/>
      <c r="B67" s="419"/>
      <c r="C67" s="419"/>
      <c r="D67" s="419"/>
      <c r="E67" s="419"/>
      <c r="F67" s="419"/>
      <c r="G67" s="240"/>
      <c r="H67" s="240"/>
      <c r="I67" s="241"/>
      <c r="J67" s="437"/>
      <c r="K67" s="437"/>
      <c r="L67" s="242"/>
      <c r="M67" s="243"/>
      <c r="N67" s="243"/>
      <c r="O67" s="239"/>
      <c r="P67" s="239"/>
      <c r="Q67" s="239"/>
      <c r="R67" s="253"/>
      <c r="S67" s="259"/>
    </row>
    <row r="68" spans="1:19" ht="40" hidden="1" customHeight="1" x14ac:dyDescent="0.25">
      <c r="A68" s="270"/>
      <c r="B68" s="419"/>
      <c r="C68" s="419"/>
      <c r="D68" s="419"/>
      <c r="E68" s="419"/>
      <c r="F68" s="419"/>
      <c r="G68" s="240"/>
      <c r="H68" s="240"/>
      <c r="I68" s="241"/>
      <c r="J68" s="437"/>
      <c r="K68" s="437"/>
      <c r="L68" s="242"/>
      <c r="M68" s="243"/>
      <c r="N68" s="243"/>
      <c r="O68" s="239"/>
      <c r="P68" s="239"/>
      <c r="Q68" s="239"/>
      <c r="R68" s="253"/>
      <c r="S68" s="259"/>
    </row>
    <row r="69" spans="1:19" ht="40" hidden="1" customHeight="1" x14ac:dyDescent="0.3">
      <c r="A69" s="270"/>
      <c r="B69" s="420"/>
      <c r="C69" s="420"/>
      <c r="D69" s="411"/>
      <c r="E69" s="412"/>
      <c r="F69" s="413"/>
      <c r="G69" s="190"/>
      <c r="H69" s="201"/>
      <c r="I69" s="202"/>
      <c r="J69" s="428"/>
      <c r="K69" s="428"/>
      <c r="L69" s="214"/>
      <c r="M69" s="195"/>
      <c r="N69" s="195"/>
      <c r="O69" s="200"/>
      <c r="P69" s="197"/>
      <c r="Q69" s="239"/>
      <c r="R69" s="253"/>
      <c r="S69" s="259"/>
    </row>
    <row r="70" spans="1:19" ht="40" customHeight="1" thickBot="1" x14ac:dyDescent="0.35">
      <c r="A70" s="455"/>
      <c r="B70" s="411"/>
      <c r="C70" s="411"/>
      <c r="D70" s="411"/>
      <c r="E70" s="412"/>
      <c r="F70" s="412"/>
      <c r="G70" s="190"/>
      <c r="H70" s="191"/>
      <c r="I70" s="210"/>
      <c r="J70" s="431"/>
      <c r="K70" s="428"/>
      <c r="L70" s="193"/>
      <c r="M70" s="194"/>
      <c r="N70" s="195"/>
      <c r="O70" s="200"/>
      <c r="P70" s="197"/>
      <c r="Q70" s="198"/>
      <c r="R70" s="253"/>
      <c r="S70" s="259" t="s">
        <v>296</v>
      </c>
    </row>
    <row r="71" spans="1:19" ht="40" hidden="1" customHeight="1" x14ac:dyDescent="0.3">
      <c r="A71" s="312"/>
      <c r="B71" s="411"/>
      <c r="C71" s="411"/>
      <c r="D71" s="411"/>
      <c r="E71" s="412"/>
      <c r="F71" s="413"/>
      <c r="G71" s="190"/>
      <c r="H71" s="201"/>
      <c r="I71" s="202"/>
      <c r="J71" s="428"/>
      <c r="K71" s="428"/>
      <c r="L71" s="214"/>
      <c r="M71" s="195"/>
      <c r="N71" s="195"/>
      <c r="O71" s="200"/>
      <c r="P71" s="197"/>
      <c r="Q71" s="198"/>
      <c r="R71" s="253"/>
      <c r="S71" s="259"/>
    </row>
    <row r="72" spans="1:19" ht="40" hidden="1" customHeight="1" x14ac:dyDescent="0.3">
      <c r="A72" s="312"/>
      <c r="B72" s="411"/>
      <c r="C72" s="411"/>
      <c r="D72" s="411"/>
      <c r="E72" s="412"/>
      <c r="F72" s="413"/>
      <c r="G72" s="190"/>
      <c r="H72" s="222"/>
      <c r="I72" s="202"/>
      <c r="J72" s="428"/>
      <c r="K72" s="428"/>
      <c r="L72" s="214"/>
      <c r="M72" s="199"/>
      <c r="N72" s="195"/>
      <c r="O72" s="196"/>
      <c r="P72" s="197"/>
      <c r="Q72" s="198"/>
      <c r="R72" s="253"/>
      <c r="S72" s="259"/>
    </row>
    <row r="73" spans="1:19" ht="40" hidden="1" customHeight="1" x14ac:dyDescent="0.3">
      <c r="A73" s="312"/>
      <c r="B73" s="411"/>
      <c r="C73" s="411"/>
      <c r="D73" s="411"/>
      <c r="E73" s="411"/>
      <c r="F73" s="412"/>
      <c r="G73" s="190"/>
      <c r="H73" s="190"/>
      <c r="I73" s="202"/>
      <c r="J73" s="428"/>
      <c r="K73" s="428"/>
      <c r="L73" s="193"/>
      <c r="M73" s="194"/>
      <c r="N73" s="195"/>
      <c r="O73" s="196"/>
      <c r="P73" s="215"/>
      <c r="Q73" s="216"/>
      <c r="R73" s="252"/>
      <c r="S73" s="259"/>
    </row>
    <row r="74" spans="1:19" ht="40" hidden="1" customHeight="1" x14ac:dyDescent="0.3">
      <c r="A74" s="327"/>
      <c r="B74" s="411"/>
      <c r="C74" s="411"/>
      <c r="D74" s="411"/>
      <c r="E74" s="412"/>
      <c r="F74" s="412"/>
      <c r="G74" s="190"/>
      <c r="H74" s="191"/>
      <c r="I74" s="210"/>
      <c r="J74" s="431"/>
      <c r="K74" s="428"/>
      <c r="L74" s="193"/>
      <c r="M74" s="194"/>
      <c r="N74" s="195"/>
      <c r="O74" s="200"/>
      <c r="P74" s="197"/>
      <c r="Q74" s="198"/>
      <c r="R74" s="253"/>
      <c r="S74" s="259"/>
    </row>
    <row r="75" spans="1:19" ht="30" customHeight="1" thickBot="1" x14ac:dyDescent="0.35">
      <c r="A75" s="331"/>
      <c r="B75" s="414"/>
      <c r="C75" s="414"/>
      <c r="D75" s="415"/>
      <c r="E75" s="416"/>
      <c r="F75" s="416"/>
      <c r="G75" s="244"/>
      <c r="H75" s="245"/>
      <c r="I75" s="246"/>
      <c r="J75" s="438"/>
      <c r="K75" s="439"/>
      <c r="L75" s="247"/>
      <c r="M75" s="248"/>
      <c r="N75" s="248"/>
      <c r="O75" s="249"/>
      <c r="P75" s="250"/>
      <c r="Q75" s="198"/>
      <c r="R75" s="252"/>
      <c r="S75" s="259" t="s">
        <v>297</v>
      </c>
    </row>
    <row r="76" spans="1:19" ht="33.75" customHeight="1" thickBot="1" x14ac:dyDescent="0.35">
      <c r="A76" s="35"/>
      <c r="B76" s="36"/>
      <c r="C76" s="36"/>
      <c r="D76" s="36"/>
      <c r="E76" s="36"/>
      <c r="F76" s="37"/>
      <c r="G76" s="76"/>
      <c r="H76" s="39"/>
      <c r="I76" s="60"/>
      <c r="J76" s="427"/>
      <c r="K76" s="425"/>
      <c r="L76" s="43"/>
      <c r="M76" s="45"/>
      <c r="N76" s="45"/>
      <c r="O76" s="38"/>
      <c r="P76" s="46"/>
      <c r="Q76" s="47"/>
      <c r="R76" s="253"/>
      <c r="S76" s="259"/>
    </row>
    <row r="77" spans="1:19" ht="27.75" customHeight="1" x14ac:dyDescent="0.3">
      <c r="A77" s="9"/>
      <c r="B77" s="9"/>
      <c r="C77" s="9"/>
      <c r="D77" s="9"/>
      <c r="E77" s="9"/>
      <c r="F77" s="10"/>
      <c r="G77" s="120"/>
      <c r="H77" s="120"/>
      <c r="I77" s="121"/>
      <c r="J77" s="440"/>
      <c r="K77" s="440"/>
      <c r="L77" s="123"/>
      <c r="M77" s="124"/>
      <c r="N77" s="125"/>
      <c r="O77" s="119"/>
      <c r="P77" s="126"/>
      <c r="Q77" s="126"/>
      <c r="R77" s="126"/>
    </row>
    <row r="78" spans="1:19" ht="15.75" customHeight="1" x14ac:dyDescent="0.3">
      <c r="A78" s="50" t="s">
        <v>286</v>
      </c>
      <c r="B78" s="126"/>
      <c r="C78" s="126"/>
      <c r="D78" s="126"/>
      <c r="E78" s="126"/>
      <c r="F78" s="126"/>
      <c r="G78" s="127">
        <f>SUMPRODUCT((D4:D74="PS")*(G4:G74="x"))</f>
        <v>0</v>
      </c>
      <c r="H78" s="127">
        <f>SUMPRODUCT((D4:D74="PS")*(H4:H74="x"))</f>
        <v>0</v>
      </c>
      <c r="I78" s="127">
        <f>SUMPRODUCT((D4:D74="PS")*(I4:I74="x"))</f>
        <v>0</v>
      </c>
      <c r="J78" s="441">
        <f>SUMPRODUCT((D4:D74="PS")*(J4:J74="x"))</f>
        <v>0</v>
      </c>
      <c r="K78" s="441">
        <f>SUMPRODUCT((D4:D74="PS")*(K4:K74="x"))</f>
        <v>0</v>
      </c>
      <c r="L78" s="127">
        <f>SUMPRODUCT((D4:D74="PS")*(L4:L74="x"))</f>
        <v>0</v>
      </c>
      <c r="M78" s="127">
        <f>SUMPRODUCT((D4:D74="PS")*(M4:M74="x"))</f>
        <v>0</v>
      </c>
      <c r="N78" s="127">
        <f>SUMPRODUCT((D4:D74="PS")*(N4:N74="x"))</f>
        <v>0</v>
      </c>
      <c r="O78" s="119"/>
      <c r="P78" s="126"/>
      <c r="Q78">
        <f t="shared" ref="Q78:Q85" si="0">SUM(G78:P78)</f>
        <v>0</v>
      </c>
      <c r="R78" s="126"/>
    </row>
    <row r="79" spans="1:19" ht="15.75" customHeight="1" x14ac:dyDescent="0.3">
      <c r="A79" s="50" t="s">
        <v>287</v>
      </c>
      <c r="B79" s="126"/>
      <c r="C79" s="126"/>
      <c r="D79" s="126"/>
      <c r="E79" s="126"/>
      <c r="F79" s="126"/>
      <c r="G79" s="127">
        <f>SUMPRODUCT((D4:D74="MS")*(G4:G74="x"))</f>
        <v>0</v>
      </c>
      <c r="H79" s="127">
        <f>SUMPRODUCT((D4:D74="MS")*(H4:H74="x"))</f>
        <v>0</v>
      </c>
      <c r="I79" s="127">
        <f>SUMPRODUCT((D4:D74="MS")*(I4:I74="x"))</f>
        <v>0</v>
      </c>
      <c r="J79" s="441">
        <f>SUMPRODUCT((D4:D74="MS")*(J4:J74="x"))</f>
        <v>0</v>
      </c>
      <c r="K79" s="441">
        <f>SUMPRODUCT((D4:D74="MS")*(K4:K74="x"))</f>
        <v>0</v>
      </c>
      <c r="L79" s="127">
        <f>SUMPRODUCT((D4:D74="MS")*(L4:L74="x"))</f>
        <v>0</v>
      </c>
      <c r="M79" s="127">
        <f>SUMPRODUCT((D4:D74="MS")*(M4:M74="x"))</f>
        <v>0</v>
      </c>
      <c r="N79" s="127">
        <f>SUMPRODUCT((D4:D74="MS")*(N4:N74="x"))</f>
        <v>0</v>
      </c>
      <c r="O79" s="119"/>
      <c r="P79" s="126"/>
      <c r="Q79">
        <f t="shared" si="0"/>
        <v>0</v>
      </c>
      <c r="R79" s="126"/>
    </row>
    <row r="80" spans="1:19" ht="15.75" customHeight="1" x14ac:dyDescent="0.3">
      <c r="A80" s="50" t="s">
        <v>288</v>
      </c>
      <c r="B80" s="126"/>
      <c r="C80" s="126"/>
      <c r="D80" s="126"/>
      <c r="E80" s="126"/>
      <c r="F80" s="126"/>
      <c r="G80" s="127">
        <f>SUMPRODUCT((D4:D74="GS")*(G4:G74="x"))</f>
        <v>0</v>
      </c>
      <c r="H80" s="127">
        <f>SUMPRODUCT((D4:D74="GS")*(H4:H74="x"))</f>
        <v>0</v>
      </c>
      <c r="I80" s="127">
        <f>SUMPRODUCT((D4:D74="GS")*(I4:I74="x"))</f>
        <v>0</v>
      </c>
      <c r="J80" s="441">
        <f>SUMPRODUCT((D4:D74="GS")*(J4:J74="x"))</f>
        <v>0</v>
      </c>
      <c r="K80" s="441">
        <f>SUMPRODUCT((D4:D74="GS")*(K4:K74="x"))</f>
        <v>0</v>
      </c>
      <c r="L80" s="127">
        <f>SUMPRODUCT((D4:D74="GS")*(L4:L74="x"))</f>
        <v>0</v>
      </c>
      <c r="M80" s="127">
        <f>SUMPRODUCT((D4:D74="GS")*(M4:M74="x"))</f>
        <v>0</v>
      </c>
      <c r="N80" s="127">
        <f>SUMPRODUCT((D4:D74="GS")*(N4:N74="x"))</f>
        <v>0</v>
      </c>
      <c r="O80" s="119"/>
      <c r="P80" s="126"/>
      <c r="Q80">
        <f t="shared" si="0"/>
        <v>0</v>
      </c>
      <c r="R80" s="126"/>
    </row>
    <row r="81" spans="1:17" ht="13" x14ac:dyDescent="0.25">
      <c r="A81" s="50" t="s">
        <v>289</v>
      </c>
      <c r="F81"/>
      <c r="G81" s="127">
        <f>SUMPRODUCT((D4:D74="CP")*(G4:G74="x"))</f>
        <v>1</v>
      </c>
      <c r="H81" s="127">
        <f>SUMPRODUCT((D4:D74="CP")*(H4:H74="x"))</f>
        <v>0</v>
      </c>
      <c r="I81" s="17">
        <f>SUMPRODUCT((D4:D74="CP")*(I4:I74="x"))</f>
        <v>1</v>
      </c>
      <c r="J81" s="442">
        <f>SUMPRODUCT((D4:D74="CP")*(J4:J74="x"))</f>
        <v>1</v>
      </c>
      <c r="K81" s="442">
        <f>SUMPRODUCT((D4:D74="CP")*(K4:K74="x"))</f>
        <v>0</v>
      </c>
      <c r="L81" s="18">
        <f>SUMPRODUCT((D4:D74="CP")*(L4:L74="x"))</f>
        <v>0</v>
      </c>
      <c r="M81" s="129">
        <f>SUMPRODUCT((D4:D74="CP")*(M4:M74="x"))</f>
        <v>1</v>
      </c>
      <c r="N81" s="129">
        <f>SUMPRODUCT((D4:D74="CP")*(N4:N74="x"))</f>
        <v>0</v>
      </c>
      <c r="Q81">
        <f t="shared" si="0"/>
        <v>4</v>
      </c>
    </row>
    <row r="82" spans="1:17" ht="13" x14ac:dyDescent="0.25">
      <c r="A82" s="50" t="s">
        <v>290</v>
      </c>
      <c r="F82"/>
      <c r="G82" s="127">
        <f>SUMPRODUCT((D4:D74="CE1")*(G4:G74="x"))</f>
        <v>0</v>
      </c>
      <c r="H82" s="127">
        <f>SUMPRODUCT((D4:D74="CE1")*(H4:H74="x"))</f>
        <v>0</v>
      </c>
      <c r="I82" s="17">
        <f>SUMPRODUCT((D4:D74="CE1")*(I4:I74="x"))</f>
        <v>0</v>
      </c>
      <c r="J82" s="442">
        <f>SUMPRODUCT((D4:D74="CE1")*(J4:J74="x"))</f>
        <v>0</v>
      </c>
      <c r="K82" s="442">
        <f>SUMPRODUCT((D4:D74="CE1")*(K4:K74="x"))</f>
        <v>0</v>
      </c>
      <c r="L82" s="18">
        <f>SUMPRODUCT((D4:D74="CE1")*(L4:L74="x"))</f>
        <v>0</v>
      </c>
      <c r="M82" s="129">
        <f>SUMPRODUCT((D4:D74="CE1")*(M4:M74="x"))</f>
        <v>0</v>
      </c>
      <c r="N82" s="129">
        <f>SUMPRODUCT((D4:D74="CE1")*(N4:N74="x"))</f>
        <v>0</v>
      </c>
      <c r="Q82">
        <f t="shared" si="0"/>
        <v>0</v>
      </c>
    </row>
    <row r="83" spans="1:17" ht="13" x14ac:dyDescent="0.3">
      <c r="A83" s="130" t="s">
        <v>291</v>
      </c>
      <c r="F83"/>
      <c r="G83" s="127">
        <f>SUMPRODUCT((D4:D74="CE2")*(G4:G74="x"))</f>
        <v>0</v>
      </c>
      <c r="H83" s="127">
        <f>SUMPRODUCT((D4:D74="CE2")*(H4:H74="x"))</f>
        <v>0</v>
      </c>
      <c r="I83" s="17">
        <f>SUMPRODUCT((D4:D74="CE2")*(I4:I74="x"))</f>
        <v>0</v>
      </c>
      <c r="J83" s="442">
        <f>SUMPRODUCT((D4:D74="CE2")*(J4:J74="x"))</f>
        <v>0</v>
      </c>
      <c r="K83" s="442">
        <f>SUMPRODUCT((D4:D74="CE2")*(K4:K74="x"))</f>
        <v>0</v>
      </c>
      <c r="L83" s="18">
        <f>SUMPRODUCT((D4:D74="CE2")*(L4:L74="x"))</f>
        <v>0</v>
      </c>
      <c r="M83" s="129">
        <f>SUMPRODUCT((D4:D74="CE2")*(M4:M74="x"))</f>
        <v>0</v>
      </c>
      <c r="N83" s="129">
        <f>SUMPRODUCT((D4:D74="CE2")*(N4:N74="x"))</f>
        <v>0</v>
      </c>
      <c r="Q83">
        <f t="shared" si="0"/>
        <v>0</v>
      </c>
    </row>
    <row r="84" spans="1:17" ht="13" x14ac:dyDescent="0.3">
      <c r="A84" s="130" t="s">
        <v>292</v>
      </c>
      <c r="F84"/>
      <c r="G84" s="127">
        <f>SUMPRODUCT((D4:D74="CM1")*(G4:G74="x"))</f>
        <v>0</v>
      </c>
      <c r="H84" s="127">
        <f>SUMPRODUCT((D4:D74="CM1")*(H4:H74="x"))</f>
        <v>1</v>
      </c>
      <c r="I84" s="17">
        <f>SUMPRODUCT((D4:D74="CM1")*(I4:I74="x"))</f>
        <v>0</v>
      </c>
      <c r="J84" s="442">
        <f>SUMPRODUCT((D4:D74="CM1")*(J4:J74="x"))</f>
        <v>1</v>
      </c>
      <c r="K84" s="442">
        <f>SUMPRODUCT((D4:D74="CM1")*(K4:K74="x"))</f>
        <v>0</v>
      </c>
      <c r="L84" s="18">
        <f>SUMPRODUCT((D4:D74="CM1")*(L4:L74="x"))</f>
        <v>1</v>
      </c>
      <c r="M84" s="129">
        <f>SUMPRODUCT((D4:D74="CM1")*(M4:M74="x"))</f>
        <v>1</v>
      </c>
      <c r="N84" s="129">
        <f>SUMPRODUCT((D4:D74="CM1")*(N4:N74="x"))</f>
        <v>0</v>
      </c>
      <c r="Q84">
        <f t="shared" si="0"/>
        <v>4</v>
      </c>
    </row>
    <row r="85" spans="1:17" ht="13" x14ac:dyDescent="0.3">
      <c r="A85" s="130" t="s">
        <v>293</v>
      </c>
      <c r="F85"/>
      <c r="G85" s="127">
        <f>SUMPRODUCT((D4:D74="CM2")*(G4:G74="x"))</f>
        <v>0</v>
      </c>
      <c r="H85" s="127">
        <f>SUMPRODUCT((D4:D74="CM2")*(H4:H74="x"))</f>
        <v>0</v>
      </c>
      <c r="I85" s="17">
        <f>SUMPRODUCT((D4:D74="CM2")*(I4:I74="x"))</f>
        <v>0</v>
      </c>
      <c r="J85" s="442">
        <f>SUMPRODUCT((D4:D74="CM2")*(J4:J74="x"))</f>
        <v>0</v>
      </c>
      <c r="K85" s="442">
        <f>SUMPRODUCT((D4:D74="CM2")*(K4:K74="x"))</f>
        <v>0</v>
      </c>
      <c r="L85" s="18">
        <f>SUMPRODUCT((D4:D74="CM2")*(L4:L74="x"))</f>
        <v>0</v>
      </c>
      <c r="M85" s="129">
        <f>SUMPRODUCT((D4:D74="CM2")*(M4:M74="x"))</f>
        <v>0</v>
      </c>
      <c r="N85" s="129">
        <f>SUMPRODUCT((D4:D74="CM2")*(N4:N74="x"))</f>
        <v>0</v>
      </c>
      <c r="Q85">
        <f t="shared" si="0"/>
        <v>0</v>
      </c>
    </row>
    <row r="86" spans="1:17" ht="13" x14ac:dyDescent="0.3">
      <c r="A86" s="130"/>
      <c r="F86"/>
      <c r="G86" s="19"/>
      <c r="H86" s="20"/>
      <c r="I86" s="21"/>
      <c r="J86" s="422"/>
      <c r="K86" s="422"/>
      <c r="L86" s="23"/>
      <c r="M86" s="24"/>
      <c r="N86" s="24"/>
    </row>
    <row r="87" spans="1:17" ht="14.25" customHeight="1" x14ac:dyDescent="0.3">
      <c r="A87" s="130" t="s">
        <v>226</v>
      </c>
      <c r="F87" s="14">
        <f>SUM(F8:F37)</f>
        <v>596</v>
      </c>
      <c r="G87" s="131">
        <f t="shared" ref="G87:N87" si="1">SUM(G78:G85)</f>
        <v>1</v>
      </c>
      <c r="H87" s="131">
        <f t="shared" si="1"/>
        <v>1</v>
      </c>
      <c r="I87" s="132">
        <f t="shared" si="1"/>
        <v>1</v>
      </c>
      <c r="J87" s="443">
        <f t="shared" si="1"/>
        <v>2</v>
      </c>
      <c r="K87" s="443">
        <f t="shared" si="1"/>
        <v>0</v>
      </c>
      <c r="L87" s="134">
        <f t="shared" si="1"/>
        <v>1</v>
      </c>
      <c r="M87" s="135">
        <f t="shared" si="1"/>
        <v>2</v>
      </c>
      <c r="N87" s="135">
        <f t="shared" si="1"/>
        <v>0</v>
      </c>
      <c r="Q87">
        <f>SUM(G87:P87)</f>
        <v>8</v>
      </c>
    </row>
  </sheetData>
  <autoFilter ref="A3:P74"/>
  <mergeCells count="3">
    <mergeCell ref="G1:H1"/>
    <mergeCell ref="J1:K1"/>
    <mergeCell ref="M1:N1"/>
  </mergeCells>
  <pageMargins left="0.78749999999999998" right="0.78749999999999998" top="0.77013888888888904" bottom="0.390277777777778" header="0.3" footer="0.51180555555555496"/>
  <pageSetup paperSize="9" firstPageNumber="0" orientation="landscape" horizontalDpi="300" verticalDpi="300"/>
  <headerFooter>
    <oddHeader>&amp;C&amp;16RENCONTRES USEP&amp;R&amp;12 2010-2011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4"/>
  <sheetViews>
    <sheetView topLeftCell="A19" zoomScale="95" zoomScaleNormal="95" workbookViewId="0">
      <selection activeCell="Q76" sqref="Q76"/>
    </sheetView>
  </sheetViews>
  <sheetFormatPr baseColWidth="10" defaultColWidth="9.1796875" defaultRowHeight="12.5" x14ac:dyDescent="0.25"/>
  <cols>
    <col min="1" max="1" width="25.453125" style="13"/>
    <col min="2" max="2" width="18.1796875" style="13"/>
    <col min="3" max="3" width="11.26953125" style="13"/>
    <col min="4" max="4" width="12.26953125" style="13"/>
    <col min="5" max="5" width="11.1796875" style="13"/>
    <col min="6" max="6" width="10" style="14"/>
    <col min="7" max="7" width="0" style="15" hidden="1"/>
    <col min="8" max="11" width="0" hidden="1"/>
    <col min="12" max="12" width="3.26953125"/>
    <col min="13" max="14" width="0" hidden="1"/>
    <col min="15" max="16" width="0" style="13" hidden="1"/>
    <col min="17" max="17" width="39.453125"/>
    <col min="18" max="18" width="21.54296875"/>
    <col min="19" max="19" width="26.7265625"/>
    <col min="20" max="1025" width="10.26953125"/>
  </cols>
  <sheetData>
    <row r="1" spans="1:18" ht="76.5" customHeight="1" x14ac:dyDescent="0.4">
      <c r="A1" s="16"/>
      <c r="B1" s="14"/>
      <c r="C1" s="14"/>
      <c r="D1" s="14"/>
      <c r="E1" s="14"/>
      <c r="F1"/>
      <c r="G1" s="616" t="s">
        <v>227</v>
      </c>
      <c r="H1" s="616"/>
      <c r="I1" s="17"/>
      <c r="J1" s="612" t="s">
        <v>228</v>
      </c>
      <c r="K1" s="612"/>
      <c r="L1" s="18"/>
      <c r="M1" s="613" t="s">
        <v>228</v>
      </c>
      <c r="N1" s="613"/>
      <c r="O1" s="14"/>
      <c r="P1" s="14"/>
    </row>
    <row r="2" spans="1:18" x14ac:dyDescent="0.25">
      <c r="A2"/>
      <c r="B2"/>
      <c r="C2"/>
      <c r="D2"/>
      <c r="E2"/>
      <c r="F2"/>
      <c r="G2" s="19"/>
      <c r="H2" s="20"/>
      <c r="I2" s="21"/>
      <c r="J2" s="22"/>
      <c r="K2" s="22"/>
      <c r="L2" s="23"/>
      <c r="M2" s="24"/>
      <c r="N2" s="24"/>
      <c r="O2"/>
      <c r="P2"/>
    </row>
    <row r="3" spans="1:18" s="34" customFormat="1" ht="124.5" customHeight="1" x14ac:dyDescent="0.3">
      <c r="A3" s="25" t="s">
        <v>2</v>
      </c>
      <c r="B3" s="25" t="s">
        <v>229</v>
      </c>
      <c r="C3" s="25" t="s">
        <v>230</v>
      </c>
      <c r="D3" s="25" t="s">
        <v>231</v>
      </c>
      <c r="E3" s="26" t="s">
        <v>232</v>
      </c>
      <c r="F3" s="25" t="s">
        <v>233</v>
      </c>
      <c r="G3" s="27" t="s">
        <v>234</v>
      </c>
      <c r="H3" s="27" t="s">
        <v>235</v>
      </c>
      <c r="I3" s="28" t="s">
        <v>236</v>
      </c>
      <c r="J3" s="29" t="s">
        <v>237</v>
      </c>
      <c r="K3" s="29" t="s">
        <v>238</v>
      </c>
      <c r="L3" s="30" t="s">
        <v>239</v>
      </c>
      <c r="M3" s="31" t="s">
        <v>240</v>
      </c>
      <c r="N3" s="31" t="s">
        <v>241</v>
      </c>
      <c r="O3" s="32" t="s">
        <v>242</v>
      </c>
      <c r="P3" s="32" t="s">
        <v>243</v>
      </c>
      <c r="Q3" s="156"/>
    </row>
    <row r="4" spans="1:18" s="48" customFormat="1" ht="40" customHeight="1" x14ac:dyDescent="0.3">
      <c r="A4" s="35"/>
      <c r="B4" s="36"/>
      <c r="C4" s="36"/>
      <c r="D4" s="36"/>
      <c r="E4" s="37"/>
      <c r="F4" s="37"/>
      <c r="G4" s="39"/>
      <c r="H4" s="39"/>
      <c r="I4" s="58"/>
      <c r="J4" s="42"/>
      <c r="K4" s="42"/>
      <c r="L4" s="68"/>
      <c r="M4" s="45"/>
      <c r="N4" s="45"/>
      <c r="O4" s="38"/>
      <c r="P4" s="46"/>
      <c r="Q4" s="47"/>
      <c r="R4" s="74"/>
    </row>
    <row r="5" spans="1:18" ht="40" hidden="1" customHeight="1" x14ac:dyDescent="0.3">
      <c r="A5" s="136"/>
      <c r="B5" s="36"/>
      <c r="C5" s="36"/>
      <c r="D5" s="36"/>
      <c r="E5" s="37"/>
      <c r="F5" s="63"/>
      <c r="G5" s="64"/>
      <c r="H5" s="40"/>
      <c r="I5" s="58"/>
      <c r="J5" s="65"/>
      <c r="K5" s="42"/>
      <c r="L5" s="43"/>
      <c r="M5" s="49"/>
      <c r="N5" s="45"/>
      <c r="O5" s="66"/>
      <c r="P5" s="67"/>
      <c r="Q5" s="47"/>
      <c r="R5" s="47"/>
    </row>
    <row r="6" spans="1:18" ht="40" hidden="1" customHeight="1" x14ac:dyDescent="0.3">
      <c r="A6" s="136"/>
      <c r="B6" s="36"/>
      <c r="C6" s="36"/>
      <c r="D6" s="36"/>
      <c r="E6" s="37"/>
      <c r="F6" s="38"/>
      <c r="G6" s="39"/>
      <c r="H6" s="40"/>
      <c r="I6" s="41"/>
      <c r="J6" s="42"/>
      <c r="K6" s="42"/>
      <c r="L6" s="43"/>
      <c r="M6" s="44"/>
      <c r="N6" s="45"/>
      <c r="O6" s="36"/>
      <c r="P6" s="46"/>
      <c r="Q6" s="47"/>
      <c r="R6" s="47"/>
    </row>
    <row r="7" spans="1:18" s="48" customFormat="1" ht="40" hidden="1" customHeight="1" x14ac:dyDescent="0.3">
      <c r="A7" s="136"/>
      <c r="B7" s="36"/>
      <c r="C7" s="36"/>
      <c r="D7" s="36"/>
      <c r="E7" s="37"/>
      <c r="F7" s="38"/>
      <c r="G7" s="39"/>
      <c r="H7" s="40"/>
      <c r="I7" s="41"/>
      <c r="J7" s="42"/>
      <c r="K7" s="42"/>
      <c r="L7" s="43"/>
      <c r="M7" s="44"/>
      <c r="N7" s="45"/>
      <c r="O7" s="36"/>
      <c r="P7" s="46"/>
      <c r="Q7" s="47"/>
      <c r="R7" s="47"/>
    </row>
    <row r="8" spans="1:18" ht="40" hidden="1" customHeight="1" x14ac:dyDescent="0.3">
      <c r="A8" s="138"/>
      <c r="B8" s="36"/>
      <c r="C8" s="36"/>
      <c r="D8" s="36"/>
      <c r="E8" s="37"/>
      <c r="F8" s="38"/>
      <c r="G8" s="39"/>
      <c r="H8" s="40"/>
      <c r="I8" s="41"/>
      <c r="J8" s="42"/>
      <c r="K8" s="42"/>
      <c r="L8" s="43"/>
      <c r="M8" s="44"/>
      <c r="N8" s="45"/>
      <c r="O8" s="36"/>
      <c r="P8" s="46"/>
      <c r="Q8" s="47"/>
      <c r="R8" s="47"/>
    </row>
    <row r="9" spans="1:18" ht="40" hidden="1" customHeight="1" x14ac:dyDescent="0.3">
      <c r="A9" s="139"/>
      <c r="B9" s="36"/>
      <c r="C9" s="36"/>
      <c r="D9" s="36"/>
      <c r="E9" s="37"/>
      <c r="F9" s="38"/>
      <c r="G9" s="39"/>
      <c r="H9" s="40"/>
      <c r="I9" s="41"/>
      <c r="J9" s="42"/>
      <c r="K9" s="42"/>
      <c r="L9" s="43"/>
      <c r="M9" s="49"/>
      <c r="N9" s="45"/>
      <c r="O9" s="36"/>
      <c r="P9" s="46"/>
      <c r="Q9" s="47"/>
      <c r="R9" s="47"/>
    </row>
    <row r="10" spans="1:18" ht="40" hidden="1" customHeight="1" x14ac:dyDescent="0.3">
      <c r="A10" s="139"/>
      <c r="B10" s="36"/>
      <c r="C10" s="36"/>
      <c r="D10" s="36"/>
      <c r="E10" s="37"/>
      <c r="F10" s="38"/>
      <c r="G10" s="39"/>
      <c r="H10" s="40"/>
      <c r="I10" s="41"/>
      <c r="J10" s="42"/>
      <c r="K10" s="42"/>
      <c r="L10" s="43"/>
      <c r="M10" s="44"/>
      <c r="N10" s="45"/>
      <c r="O10" s="36"/>
      <c r="P10" s="46"/>
      <c r="Q10" s="47"/>
      <c r="R10" s="47"/>
    </row>
    <row r="11" spans="1:18" ht="40" hidden="1" customHeight="1" x14ac:dyDescent="0.3">
      <c r="A11" s="136"/>
      <c r="B11" s="36"/>
      <c r="C11" s="36"/>
      <c r="D11" s="36"/>
      <c r="E11" s="37"/>
      <c r="F11" s="38"/>
      <c r="G11" s="39"/>
      <c r="H11" s="75"/>
      <c r="I11" s="58"/>
      <c r="J11" s="42"/>
      <c r="K11" s="42"/>
      <c r="L11" s="43"/>
      <c r="M11" s="49"/>
      <c r="N11" s="45"/>
      <c r="O11" s="36"/>
      <c r="P11" s="46"/>
      <c r="Q11" s="47"/>
      <c r="R11" s="47"/>
    </row>
    <row r="12" spans="1:18" ht="40" hidden="1" customHeight="1" x14ac:dyDescent="0.3">
      <c r="A12" s="136"/>
      <c r="B12" s="36"/>
      <c r="C12" s="36"/>
      <c r="D12" s="36"/>
      <c r="E12" s="37"/>
      <c r="F12" s="38"/>
      <c r="G12" s="39"/>
      <c r="H12" s="75"/>
      <c r="I12" s="58"/>
      <c r="J12" s="42"/>
      <c r="K12" s="42"/>
      <c r="L12" s="43"/>
      <c r="M12" s="49"/>
      <c r="N12" s="45"/>
      <c r="O12" s="36"/>
      <c r="P12" s="46"/>
      <c r="Q12" s="47"/>
      <c r="R12" s="47"/>
    </row>
    <row r="13" spans="1:18" ht="40" hidden="1" customHeight="1" x14ac:dyDescent="0.3">
      <c r="A13" s="136"/>
      <c r="B13" s="36"/>
      <c r="C13" s="36"/>
      <c r="D13" s="36"/>
      <c r="E13" s="37"/>
      <c r="F13" s="38"/>
      <c r="G13" s="39"/>
      <c r="H13" s="40"/>
      <c r="I13" s="41"/>
      <c r="J13" s="42"/>
      <c r="K13" s="42"/>
      <c r="L13" s="43"/>
      <c r="M13" s="44"/>
      <c r="N13" s="45"/>
      <c r="O13" s="36"/>
      <c r="P13" s="46"/>
      <c r="Q13" s="47"/>
      <c r="R13" s="47"/>
    </row>
    <row r="14" spans="1:18" ht="40" customHeight="1" x14ac:dyDescent="0.3">
      <c r="A14" s="71"/>
      <c r="B14" s="36"/>
      <c r="C14" s="36"/>
      <c r="D14" s="36"/>
      <c r="E14" s="37"/>
      <c r="F14" s="37"/>
      <c r="G14" s="39"/>
      <c r="H14" s="39"/>
      <c r="I14" s="60"/>
      <c r="J14" s="72"/>
      <c r="K14" s="42"/>
      <c r="L14" s="43"/>
      <c r="M14" s="45"/>
      <c r="N14" s="49"/>
      <c r="O14" s="36"/>
      <c r="P14" s="73"/>
      <c r="Q14" s="74"/>
      <c r="R14" s="47"/>
    </row>
    <row r="15" spans="1:18" ht="40" customHeight="1" x14ac:dyDescent="0.3">
      <c r="A15" s="35"/>
      <c r="B15" s="36"/>
      <c r="C15" s="36"/>
      <c r="D15" s="36"/>
      <c r="E15" s="37"/>
      <c r="F15" s="37"/>
      <c r="G15" s="39"/>
      <c r="H15" s="75"/>
      <c r="I15" s="58"/>
      <c r="J15" s="42"/>
      <c r="K15" s="42"/>
      <c r="L15" s="68"/>
      <c r="M15" s="45"/>
      <c r="N15" s="45"/>
      <c r="O15" s="38"/>
      <c r="P15" s="46"/>
      <c r="Q15" s="47"/>
      <c r="R15" s="47"/>
    </row>
    <row r="16" spans="1:18" ht="40" hidden="1" customHeight="1" x14ac:dyDescent="0.3">
      <c r="A16" s="136"/>
      <c r="B16" s="36"/>
      <c r="C16" s="36"/>
      <c r="D16" s="36"/>
      <c r="E16" s="37"/>
      <c r="F16" s="38"/>
      <c r="G16" s="39"/>
      <c r="H16" s="75"/>
      <c r="I16" s="41"/>
      <c r="J16" s="42"/>
      <c r="K16" s="42"/>
      <c r="L16" s="43"/>
      <c r="M16" s="44"/>
      <c r="N16" s="45"/>
      <c r="O16" s="36"/>
      <c r="P16" s="46"/>
      <c r="Q16" s="70"/>
      <c r="R16" s="47"/>
    </row>
    <row r="17" spans="1:18" s="48" customFormat="1" ht="40" hidden="1" customHeight="1" x14ac:dyDescent="0.3">
      <c r="A17" s="136"/>
      <c r="B17" s="36"/>
      <c r="C17" s="36"/>
      <c r="D17" s="36"/>
      <c r="E17" s="37"/>
      <c r="F17" s="38"/>
      <c r="G17" s="39"/>
      <c r="H17" s="40"/>
      <c r="I17" s="41"/>
      <c r="J17" s="42"/>
      <c r="K17" s="42"/>
      <c r="L17" s="43"/>
      <c r="M17" s="44"/>
      <c r="N17" s="45"/>
      <c r="O17" s="36"/>
      <c r="P17" s="46"/>
      <c r="Q17" s="47"/>
      <c r="R17" s="47"/>
    </row>
    <row r="18" spans="1:18" ht="40" hidden="1" customHeight="1" x14ac:dyDescent="0.3">
      <c r="A18" s="136"/>
      <c r="B18" s="36"/>
      <c r="C18" s="36"/>
      <c r="D18" s="36"/>
      <c r="E18" s="37"/>
      <c r="F18" s="38"/>
      <c r="G18" s="39"/>
      <c r="H18" s="40"/>
      <c r="I18" s="58"/>
      <c r="J18" s="42"/>
      <c r="K18" s="42"/>
      <c r="L18" s="43"/>
      <c r="M18" s="49"/>
      <c r="N18" s="45"/>
      <c r="O18" s="36"/>
      <c r="P18" s="46"/>
      <c r="Q18" s="47"/>
      <c r="R18" s="47"/>
    </row>
    <row r="19" spans="1:18" ht="40" customHeight="1" x14ac:dyDescent="0.3">
      <c r="A19" s="35"/>
      <c r="B19" s="36"/>
      <c r="C19" s="36"/>
      <c r="D19" s="36"/>
      <c r="E19" s="37"/>
      <c r="F19" s="38"/>
      <c r="G19" s="39"/>
      <c r="H19" s="75"/>
      <c r="I19" s="58"/>
      <c r="J19" s="42"/>
      <c r="K19" s="42"/>
      <c r="L19" s="43"/>
      <c r="M19" s="49"/>
      <c r="N19" s="45"/>
      <c r="O19" s="36"/>
      <c r="P19" s="46"/>
      <c r="Q19" s="47"/>
      <c r="R19" s="47"/>
    </row>
    <row r="20" spans="1:18" ht="40" hidden="1" customHeight="1" x14ac:dyDescent="0.3">
      <c r="A20" s="136"/>
      <c r="B20" s="36"/>
      <c r="C20" s="36"/>
      <c r="D20" s="36"/>
      <c r="E20" s="37"/>
      <c r="F20" s="38"/>
      <c r="G20" s="39"/>
      <c r="H20" s="40"/>
      <c r="I20" s="41"/>
      <c r="J20" s="42"/>
      <c r="K20" s="42"/>
      <c r="L20" s="43"/>
      <c r="M20" s="44"/>
      <c r="N20" s="45"/>
      <c r="O20" s="36"/>
      <c r="P20" s="46"/>
      <c r="Q20" s="47"/>
      <c r="R20" s="47"/>
    </row>
    <row r="21" spans="1:18" ht="40" hidden="1" customHeight="1" x14ac:dyDescent="0.3">
      <c r="A21" s="136"/>
      <c r="B21" s="36"/>
      <c r="C21" s="36"/>
      <c r="D21" s="36"/>
      <c r="E21" s="37"/>
      <c r="F21" s="38"/>
      <c r="G21" s="39"/>
      <c r="H21" s="40"/>
      <c r="I21" s="41"/>
      <c r="J21" s="42"/>
      <c r="K21" s="42"/>
      <c r="L21" s="43"/>
      <c r="M21" s="49"/>
      <c r="N21" s="45"/>
      <c r="O21" s="36"/>
      <c r="P21" s="46"/>
      <c r="Q21" s="47"/>
      <c r="R21" s="47"/>
    </row>
    <row r="22" spans="1:18" ht="40" hidden="1" customHeight="1" x14ac:dyDescent="0.3">
      <c r="A22" s="136"/>
      <c r="B22" s="36"/>
      <c r="C22" s="36"/>
      <c r="D22" s="36"/>
      <c r="E22" s="37"/>
      <c r="F22" s="38"/>
      <c r="G22" s="39"/>
      <c r="H22" s="40"/>
      <c r="I22" s="41"/>
      <c r="J22" s="42"/>
      <c r="K22" s="42"/>
      <c r="L22" s="43"/>
      <c r="M22" s="44"/>
      <c r="N22" s="45"/>
      <c r="O22" s="36"/>
      <c r="P22" s="46"/>
      <c r="Q22" s="47"/>
      <c r="R22" s="47"/>
    </row>
    <row r="23" spans="1:18" ht="40" hidden="1" customHeight="1" x14ac:dyDescent="0.3">
      <c r="A23" s="136"/>
      <c r="B23" s="36"/>
      <c r="C23" s="36"/>
      <c r="D23" s="36"/>
      <c r="E23" s="37"/>
      <c r="F23" s="38"/>
      <c r="G23" s="39"/>
      <c r="H23" s="40"/>
      <c r="I23" s="41"/>
      <c r="J23" s="42"/>
      <c r="K23" s="42"/>
      <c r="L23" s="43"/>
      <c r="M23" s="44"/>
      <c r="N23" s="45"/>
      <c r="O23" s="36"/>
      <c r="P23" s="46"/>
      <c r="Q23" s="47"/>
      <c r="R23" s="47"/>
    </row>
    <row r="24" spans="1:18" ht="40" hidden="1" customHeight="1" x14ac:dyDescent="0.3">
      <c r="A24" s="136"/>
      <c r="B24" s="36"/>
      <c r="C24" s="36"/>
      <c r="D24" s="36"/>
      <c r="E24" s="37"/>
      <c r="F24" s="38"/>
      <c r="G24" s="39"/>
      <c r="H24" s="75"/>
      <c r="I24" s="41"/>
      <c r="J24" s="42"/>
      <c r="K24" s="42"/>
      <c r="L24" s="43"/>
      <c r="M24" s="44"/>
      <c r="N24" s="45"/>
      <c r="O24" s="36"/>
      <c r="P24" s="46"/>
      <c r="Q24" s="70"/>
      <c r="R24" s="47"/>
    </row>
    <row r="25" spans="1:18" ht="40" hidden="1" customHeight="1" x14ac:dyDescent="0.3">
      <c r="A25" s="136"/>
      <c r="B25" s="36"/>
      <c r="C25" s="36"/>
      <c r="D25" s="36"/>
      <c r="E25" s="37"/>
      <c r="F25" s="38"/>
      <c r="G25" s="39"/>
      <c r="H25" s="40"/>
      <c r="I25" s="41"/>
      <c r="J25" s="42"/>
      <c r="K25" s="42"/>
      <c r="L25" s="43"/>
      <c r="M25" s="49"/>
      <c r="N25" s="45"/>
      <c r="O25" s="36"/>
      <c r="P25" s="46"/>
      <c r="Q25" s="70"/>
      <c r="R25" s="47"/>
    </row>
    <row r="26" spans="1:18" ht="40" hidden="1" customHeight="1" x14ac:dyDescent="0.3">
      <c r="A26" s="136"/>
      <c r="B26" s="36"/>
      <c r="C26" s="36"/>
      <c r="D26" s="36"/>
      <c r="E26" s="36"/>
      <c r="F26" s="37"/>
      <c r="G26" s="76"/>
      <c r="H26" s="39"/>
      <c r="I26" s="41"/>
      <c r="J26" s="42"/>
      <c r="K26" s="72"/>
      <c r="L26" s="43"/>
      <c r="M26" s="45"/>
      <c r="N26" s="45"/>
      <c r="O26" s="38"/>
      <c r="P26" s="46"/>
      <c r="Q26" s="47"/>
      <c r="R26" s="47"/>
    </row>
    <row r="27" spans="1:18" ht="40" customHeight="1" x14ac:dyDescent="0.3">
      <c r="A27" s="96"/>
      <c r="B27" s="97"/>
      <c r="C27" s="97"/>
      <c r="D27" s="98"/>
      <c r="E27" s="99"/>
      <c r="F27" s="100"/>
      <c r="G27" s="76"/>
      <c r="H27" s="39"/>
      <c r="I27" s="41"/>
      <c r="J27" s="42"/>
      <c r="K27" s="72"/>
      <c r="L27" s="43"/>
      <c r="M27" s="45"/>
      <c r="N27" s="45"/>
      <c r="O27" s="38"/>
      <c r="P27" s="46"/>
      <c r="Q27" s="47"/>
      <c r="R27" s="47"/>
    </row>
    <row r="28" spans="1:18" ht="40" customHeight="1" x14ac:dyDescent="0.35">
      <c r="A28" s="35"/>
      <c r="B28" s="36"/>
      <c r="C28" s="36"/>
      <c r="D28" s="36"/>
      <c r="E28" s="37"/>
      <c r="F28" s="38"/>
      <c r="G28" s="39"/>
      <c r="H28" s="75"/>
      <c r="I28" s="58"/>
      <c r="J28" s="42"/>
      <c r="K28" s="42"/>
      <c r="L28" s="68"/>
      <c r="M28" s="45"/>
      <c r="N28" s="45"/>
      <c r="O28" s="38"/>
      <c r="P28" s="46"/>
      <c r="Q28" s="47"/>
      <c r="R28" s="189"/>
    </row>
    <row r="29" spans="1:18" ht="40" hidden="1" customHeight="1" x14ac:dyDescent="0.35">
      <c r="A29" s="136"/>
      <c r="B29" s="69"/>
      <c r="C29" s="36"/>
      <c r="D29" s="36"/>
      <c r="E29" s="37"/>
      <c r="F29" s="37"/>
      <c r="G29" s="39"/>
      <c r="H29" s="39"/>
      <c r="I29" s="41"/>
      <c r="J29" s="42"/>
      <c r="K29" s="42"/>
      <c r="L29" s="59"/>
      <c r="M29" s="45"/>
      <c r="N29" s="45"/>
      <c r="O29" s="38"/>
      <c r="P29" s="46"/>
      <c r="Q29" s="70"/>
      <c r="R29" s="47"/>
    </row>
    <row r="30" spans="1:18" ht="40" hidden="1" customHeight="1" x14ac:dyDescent="0.3">
      <c r="A30" s="136"/>
      <c r="B30" s="36"/>
      <c r="C30" s="36"/>
      <c r="D30" s="36"/>
      <c r="E30" s="37"/>
      <c r="F30" s="37"/>
      <c r="G30" s="39"/>
      <c r="H30" s="39"/>
      <c r="I30" s="60"/>
      <c r="J30" s="77"/>
      <c r="K30" s="42"/>
      <c r="L30" s="43"/>
      <c r="M30" s="45"/>
      <c r="N30" s="45"/>
      <c r="O30" s="36"/>
      <c r="P30" s="73"/>
      <c r="Q30" s="70"/>
      <c r="R30" s="74"/>
    </row>
    <row r="31" spans="1:18" ht="40" hidden="1" customHeight="1" x14ac:dyDescent="0.3">
      <c r="A31" s="136"/>
      <c r="B31" s="36"/>
      <c r="C31" s="36"/>
      <c r="D31" s="36"/>
      <c r="E31" s="36"/>
      <c r="F31" s="38"/>
      <c r="G31" s="39"/>
      <c r="H31" s="40"/>
      <c r="I31" s="41"/>
      <c r="J31" s="42"/>
      <c r="K31" s="78"/>
      <c r="L31" s="43"/>
      <c r="M31" s="45"/>
      <c r="N31" s="49"/>
      <c r="O31" s="38"/>
      <c r="P31" s="46"/>
      <c r="Q31" s="70"/>
      <c r="R31" s="47"/>
    </row>
    <row r="32" spans="1:18" ht="40" hidden="1" customHeight="1" x14ac:dyDescent="0.3">
      <c r="A32" s="136"/>
      <c r="B32" s="36"/>
      <c r="C32" s="36"/>
      <c r="D32" s="36"/>
      <c r="E32" s="36"/>
      <c r="F32" s="37"/>
      <c r="G32" s="39"/>
      <c r="H32" s="39"/>
      <c r="I32" s="58"/>
      <c r="J32" s="42"/>
      <c r="K32" s="78"/>
      <c r="L32" s="43"/>
      <c r="M32" s="45"/>
      <c r="N32" s="45"/>
      <c r="O32" s="38"/>
      <c r="P32" s="46"/>
      <c r="Q32" s="47"/>
      <c r="R32" s="47"/>
    </row>
    <row r="33" spans="1:18" ht="40" hidden="1" customHeight="1" x14ac:dyDescent="0.3">
      <c r="A33" s="136"/>
      <c r="B33" s="36"/>
      <c r="C33" s="36"/>
      <c r="D33" s="36"/>
      <c r="E33" s="36"/>
      <c r="F33" s="37"/>
      <c r="G33" s="76"/>
      <c r="H33" s="39"/>
      <c r="I33" s="41"/>
      <c r="J33" s="42"/>
      <c r="K33" s="72"/>
      <c r="L33" s="43"/>
      <c r="M33" s="45"/>
      <c r="N33" s="45"/>
      <c r="O33" s="38"/>
      <c r="P33" s="46"/>
      <c r="Q33" s="47"/>
      <c r="R33" s="47"/>
    </row>
    <row r="34" spans="1:18" ht="40" hidden="1" customHeight="1" x14ac:dyDescent="0.3">
      <c r="A34" s="149"/>
      <c r="B34" s="36"/>
      <c r="C34" s="36"/>
      <c r="D34" s="36"/>
      <c r="E34" s="37"/>
      <c r="F34" s="37"/>
      <c r="G34" s="51"/>
      <c r="H34" s="52"/>
      <c r="I34" s="53"/>
      <c r="J34" s="54"/>
      <c r="K34" s="54"/>
      <c r="L34" s="55"/>
      <c r="M34" s="56"/>
      <c r="N34" s="57"/>
      <c r="O34" s="38"/>
      <c r="P34" s="46"/>
      <c r="Q34" s="47"/>
      <c r="R34" s="47"/>
    </row>
    <row r="35" spans="1:18" ht="40" hidden="1" customHeight="1" x14ac:dyDescent="0.3">
      <c r="A35" s="136"/>
      <c r="B35" s="36"/>
      <c r="C35" s="36"/>
      <c r="D35" s="36"/>
      <c r="E35" s="37"/>
      <c r="F35" s="37"/>
      <c r="G35" s="39"/>
      <c r="H35" s="39"/>
      <c r="I35" s="41"/>
      <c r="J35" s="42"/>
      <c r="K35" s="42"/>
      <c r="L35" s="59"/>
      <c r="M35" s="45"/>
      <c r="N35" s="45"/>
      <c r="O35" s="38"/>
      <c r="P35" s="46"/>
      <c r="Q35" s="47"/>
      <c r="R35" s="47"/>
    </row>
    <row r="36" spans="1:18" ht="40" customHeight="1" x14ac:dyDescent="0.3">
      <c r="A36" s="35"/>
      <c r="B36" s="36"/>
      <c r="C36" s="36"/>
      <c r="D36" s="36"/>
      <c r="E36" s="37"/>
      <c r="F36" s="38"/>
      <c r="G36" s="39"/>
      <c r="H36" s="80"/>
      <c r="I36" s="58"/>
      <c r="J36" s="42"/>
      <c r="K36" s="42"/>
      <c r="L36" s="68"/>
      <c r="M36" s="49"/>
      <c r="N36" s="45"/>
      <c r="O36" s="36"/>
      <c r="P36" s="46"/>
      <c r="Q36" s="47"/>
      <c r="R36" s="74"/>
    </row>
    <row r="37" spans="1:18" ht="40" customHeight="1" x14ac:dyDescent="0.3">
      <c r="A37" s="35"/>
      <c r="B37" s="36"/>
      <c r="C37" s="36"/>
      <c r="D37" s="36"/>
      <c r="E37" s="36"/>
      <c r="F37" s="37"/>
      <c r="G37" s="39"/>
      <c r="H37" s="75"/>
      <c r="I37" s="60"/>
      <c r="J37" s="78"/>
      <c r="K37" s="72"/>
      <c r="L37" s="43"/>
      <c r="M37" s="45"/>
      <c r="N37" s="45"/>
      <c r="O37" s="36"/>
      <c r="P37" s="73"/>
      <c r="Q37" s="74"/>
      <c r="R37" s="47"/>
    </row>
    <row r="38" spans="1:18" ht="40" hidden="1" customHeight="1" x14ac:dyDescent="0.3">
      <c r="A38" s="150"/>
      <c r="B38" s="36"/>
      <c r="C38" s="36"/>
      <c r="D38" s="36"/>
      <c r="E38" s="36"/>
      <c r="F38" s="37"/>
      <c r="G38" s="39"/>
      <c r="H38" s="39"/>
      <c r="I38" s="60"/>
      <c r="J38" s="72"/>
      <c r="K38" s="42"/>
      <c r="L38" s="43"/>
      <c r="M38" s="44"/>
      <c r="N38" s="45"/>
      <c r="O38" s="36"/>
      <c r="P38" s="73"/>
      <c r="Q38" s="74"/>
      <c r="R38" s="74"/>
    </row>
    <row r="39" spans="1:18" ht="40" hidden="1" customHeight="1" x14ac:dyDescent="0.3">
      <c r="A39" s="35"/>
      <c r="B39" s="36"/>
      <c r="C39" s="36"/>
      <c r="D39" s="36"/>
      <c r="E39" s="37"/>
      <c r="F39" s="37"/>
      <c r="G39" s="39"/>
      <c r="H39" s="39"/>
      <c r="I39" s="41"/>
      <c r="J39" s="42"/>
      <c r="K39" s="42"/>
      <c r="L39" s="59"/>
      <c r="M39" s="45"/>
      <c r="N39" s="45"/>
      <c r="O39" s="38"/>
      <c r="P39" s="46"/>
      <c r="Q39" s="47"/>
      <c r="R39" s="47"/>
    </row>
    <row r="40" spans="1:18" ht="40" hidden="1" customHeight="1" x14ac:dyDescent="0.3">
      <c r="A40" s="136"/>
      <c r="B40" s="36"/>
      <c r="C40" s="36"/>
      <c r="D40" s="36"/>
      <c r="E40" s="37"/>
      <c r="F40" s="37"/>
      <c r="G40" s="39"/>
      <c r="H40" s="39"/>
      <c r="I40" s="41"/>
      <c r="J40" s="42"/>
      <c r="K40" s="42"/>
      <c r="L40" s="59"/>
      <c r="M40" s="45"/>
      <c r="N40" s="45"/>
      <c r="O40" s="38"/>
      <c r="P40" s="46"/>
      <c r="Q40" s="47"/>
      <c r="R40" s="47"/>
    </row>
    <row r="41" spans="1:18" ht="40" hidden="1" customHeight="1" x14ac:dyDescent="0.3">
      <c r="A41" s="136"/>
      <c r="B41" s="36"/>
      <c r="C41" s="36"/>
      <c r="D41" s="36"/>
      <c r="E41" s="36"/>
      <c r="F41" s="37"/>
      <c r="G41" s="39"/>
      <c r="H41" s="39"/>
      <c r="I41" s="41"/>
      <c r="J41" s="42"/>
      <c r="K41" s="78"/>
      <c r="L41" s="43"/>
      <c r="M41" s="44"/>
      <c r="N41" s="45"/>
      <c r="O41" s="38"/>
      <c r="P41" s="46"/>
      <c r="Q41" s="47"/>
      <c r="R41" s="47"/>
    </row>
    <row r="42" spans="1:18" ht="40" hidden="1" customHeight="1" x14ac:dyDescent="0.3">
      <c r="A42" s="136"/>
      <c r="B42" s="36"/>
      <c r="C42" s="36"/>
      <c r="D42" s="36"/>
      <c r="E42" s="36"/>
      <c r="F42" s="26"/>
      <c r="G42" s="151"/>
      <c r="H42" s="39"/>
      <c r="I42" s="152"/>
      <c r="J42" s="42"/>
      <c r="K42" s="42"/>
      <c r="L42" s="43"/>
      <c r="M42" s="153"/>
      <c r="N42" s="45"/>
      <c r="O42" s="38"/>
      <c r="P42" s="46"/>
      <c r="Q42" s="47"/>
      <c r="R42" s="47"/>
    </row>
    <row r="43" spans="1:18" ht="40" hidden="1" customHeight="1" x14ac:dyDescent="0.3">
      <c r="A43" s="136"/>
      <c r="B43" s="36"/>
      <c r="C43" s="36"/>
      <c r="D43" s="36"/>
      <c r="E43" s="36"/>
      <c r="F43" s="37"/>
      <c r="G43" s="76"/>
      <c r="H43" s="39"/>
      <c r="I43" s="41"/>
      <c r="J43" s="42"/>
      <c r="K43" s="78"/>
      <c r="L43" s="43"/>
      <c r="M43" s="44"/>
      <c r="N43" s="45"/>
      <c r="O43" s="36"/>
      <c r="P43" s="46"/>
      <c r="Q43" s="47"/>
      <c r="R43" s="47"/>
    </row>
    <row r="44" spans="1:18" ht="40" hidden="1" customHeight="1" x14ac:dyDescent="0.3">
      <c r="A44" s="136"/>
      <c r="B44" s="36"/>
      <c r="C44" s="36"/>
      <c r="D44" s="36"/>
      <c r="E44" s="36"/>
      <c r="F44" s="37"/>
      <c r="G44" s="39"/>
      <c r="H44" s="39"/>
      <c r="I44" s="58"/>
      <c r="J44" s="42"/>
      <c r="K44" s="42"/>
      <c r="L44" s="43"/>
      <c r="M44" s="49"/>
      <c r="N44" s="45"/>
      <c r="O44" s="36"/>
      <c r="P44" s="73"/>
      <c r="Q44" s="74"/>
      <c r="R44" s="74"/>
    </row>
    <row r="45" spans="1:18" ht="40" hidden="1" customHeight="1" x14ac:dyDescent="0.3">
      <c r="A45" s="136"/>
      <c r="B45" s="36"/>
      <c r="C45" s="36"/>
      <c r="D45" s="36"/>
      <c r="E45" s="36"/>
      <c r="F45" s="38"/>
      <c r="G45" s="39"/>
      <c r="H45" s="39"/>
      <c r="I45" s="60"/>
      <c r="J45" s="42"/>
      <c r="K45" s="42"/>
      <c r="L45" s="43"/>
      <c r="M45" s="45"/>
      <c r="N45" s="45"/>
      <c r="O45" s="79"/>
      <c r="P45" s="46"/>
      <c r="Q45" s="47"/>
      <c r="R45" s="47"/>
    </row>
    <row r="46" spans="1:18" ht="40" hidden="1" customHeight="1" x14ac:dyDescent="0.3">
      <c r="A46" s="164"/>
      <c r="B46" s="104"/>
      <c r="C46" s="36"/>
      <c r="D46" s="36"/>
      <c r="E46" s="37"/>
      <c r="F46" s="38"/>
      <c r="G46" s="76"/>
      <c r="H46" s="39"/>
      <c r="I46" s="60"/>
      <c r="J46" s="42"/>
      <c r="K46" s="72"/>
      <c r="L46" s="43"/>
      <c r="M46" s="49"/>
      <c r="N46" s="45"/>
      <c r="O46" s="38"/>
      <c r="P46" s="46"/>
      <c r="Q46" s="47"/>
      <c r="R46" s="47"/>
    </row>
    <row r="47" spans="1:18" ht="40" hidden="1" customHeight="1" x14ac:dyDescent="0.3">
      <c r="A47" s="136"/>
      <c r="B47" s="36"/>
      <c r="C47" s="36"/>
      <c r="D47" s="36"/>
      <c r="E47" s="37"/>
      <c r="F47" s="38"/>
      <c r="G47" s="39"/>
      <c r="H47" s="80"/>
      <c r="I47" s="41"/>
      <c r="J47" s="42"/>
      <c r="K47" s="42"/>
      <c r="L47" s="59"/>
      <c r="M47" s="44"/>
      <c r="N47" s="45"/>
      <c r="O47" s="36"/>
      <c r="P47" s="46"/>
      <c r="Q47" s="47"/>
      <c r="R47" s="47"/>
    </row>
    <row r="48" spans="1:18" ht="40" hidden="1" customHeight="1" x14ac:dyDescent="0.3">
      <c r="A48" s="136"/>
      <c r="B48" s="36"/>
      <c r="C48" s="36"/>
      <c r="D48" s="36"/>
      <c r="E48" s="36"/>
      <c r="F48" s="37"/>
      <c r="G48" s="39"/>
      <c r="H48" s="39"/>
      <c r="I48" s="58"/>
      <c r="J48" s="42"/>
      <c r="K48" s="72"/>
      <c r="L48" s="43"/>
      <c r="M48" s="49"/>
      <c r="N48" s="45"/>
      <c r="O48" s="36"/>
      <c r="P48" s="46"/>
      <c r="Q48" s="47"/>
      <c r="R48" s="47"/>
    </row>
    <row r="49" spans="1:18" ht="40" hidden="1" customHeight="1" x14ac:dyDescent="0.3">
      <c r="A49" s="136"/>
      <c r="B49" s="36"/>
      <c r="C49" s="36"/>
      <c r="D49" s="36"/>
      <c r="E49" s="116"/>
      <c r="F49" s="37"/>
      <c r="G49" s="39"/>
      <c r="H49" s="39"/>
      <c r="I49" s="60"/>
      <c r="J49" s="42"/>
      <c r="K49" s="72"/>
      <c r="L49" s="43"/>
      <c r="M49" s="49"/>
      <c r="N49" s="45"/>
      <c r="O49" s="79"/>
      <c r="P49" s="46"/>
      <c r="Q49" s="47"/>
      <c r="R49" s="47"/>
    </row>
    <row r="50" spans="1:18" ht="40" hidden="1" customHeight="1" x14ac:dyDescent="0.3">
      <c r="A50" s="136"/>
      <c r="B50" s="36"/>
      <c r="C50" s="36"/>
      <c r="D50" s="36"/>
      <c r="E50" s="36"/>
      <c r="F50" s="37"/>
      <c r="G50" s="165"/>
      <c r="H50" s="165"/>
      <c r="I50" s="166"/>
      <c r="J50" s="167"/>
      <c r="K50" s="167"/>
      <c r="L50" s="168"/>
      <c r="M50" s="169"/>
      <c r="N50" s="169"/>
      <c r="O50" s="170"/>
      <c r="P50" s="171"/>
      <c r="Q50" s="74"/>
      <c r="R50" s="74"/>
    </row>
    <row r="51" spans="1:18" ht="40" hidden="1" customHeight="1" x14ac:dyDescent="0.3">
      <c r="A51" s="136"/>
      <c r="B51" s="36"/>
      <c r="C51" s="36"/>
      <c r="D51" s="36"/>
      <c r="E51" s="37"/>
      <c r="F51" s="36"/>
      <c r="G51" s="111"/>
      <c r="H51" s="172"/>
      <c r="I51" s="173"/>
      <c r="J51" s="174"/>
      <c r="K51" s="107"/>
      <c r="L51" s="175"/>
      <c r="M51" s="176"/>
      <c r="N51" s="108"/>
      <c r="O51" s="109"/>
      <c r="P51" s="110"/>
      <c r="Q51" s="74"/>
      <c r="R51" s="47"/>
    </row>
    <row r="52" spans="1:18" ht="40" customHeight="1" x14ac:dyDescent="0.3">
      <c r="A52" s="35"/>
      <c r="B52" s="36"/>
      <c r="C52" s="36"/>
      <c r="D52" s="36"/>
      <c r="E52" s="37"/>
      <c r="F52" s="38"/>
      <c r="G52" s="39"/>
      <c r="H52" s="40"/>
      <c r="I52" s="41"/>
      <c r="J52" s="42"/>
      <c r="K52" s="42"/>
      <c r="L52" s="43"/>
      <c r="M52" s="49"/>
      <c r="N52" s="45"/>
      <c r="O52" s="36"/>
      <c r="P52" s="46"/>
      <c r="Q52" s="47"/>
      <c r="R52" s="47"/>
    </row>
    <row r="53" spans="1:18" ht="40" customHeight="1" x14ac:dyDescent="0.3">
      <c r="A53" s="35"/>
      <c r="B53" s="36"/>
      <c r="C53" s="36"/>
      <c r="D53" s="36"/>
      <c r="E53" s="37"/>
      <c r="F53" s="38"/>
      <c r="G53" s="39"/>
      <c r="H53" s="75"/>
      <c r="I53" s="58"/>
      <c r="J53" s="42"/>
      <c r="K53" s="42"/>
      <c r="L53" s="43"/>
      <c r="M53" s="44"/>
      <c r="N53" s="45"/>
      <c r="O53" s="36"/>
      <c r="P53" s="46"/>
      <c r="Q53" s="47"/>
      <c r="R53" s="47"/>
    </row>
    <row r="54" spans="1:18" ht="40" hidden="1" customHeight="1" x14ac:dyDescent="0.3">
      <c r="A54" s="136" t="s">
        <v>61</v>
      </c>
      <c r="B54" s="36" t="s">
        <v>268</v>
      </c>
      <c r="C54" s="36" t="s">
        <v>269</v>
      </c>
      <c r="D54" s="36" t="s">
        <v>20</v>
      </c>
      <c r="E54" s="36" t="s">
        <v>246</v>
      </c>
      <c r="F54" s="37">
        <v>31</v>
      </c>
      <c r="G54" s="39"/>
      <c r="H54" s="39" t="s">
        <v>19</v>
      </c>
      <c r="I54" s="58" t="s">
        <v>19</v>
      </c>
      <c r="J54" s="42"/>
      <c r="K54" s="42"/>
      <c r="L54" s="43"/>
      <c r="M54" s="44" t="s">
        <v>19</v>
      </c>
      <c r="N54" s="45"/>
      <c r="O54" s="36"/>
      <c r="P54" s="73"/>
      <c r="Q54" s="74"/>
      <c r="R54" s="47"/>
    </row>
    <row r="55" spans="1:18" ht="40" hidden="1" customHeight="1" x14ac:dyDescent="0.3">
      <c r="A55" s="154" t="s">
        <v>266</v>
      </c>
      <c r="B55" s="104" t="s">
        <v>284</v>
      </c>
      <c r="C55" s="36" t="s">
        <v>16</v>
      </c>
      <c r="D55" s="36" t="s">
        <v>16</v>
      </c>
      <c r="E55" s="37" t="s">
        <v>246</v>
      </c>
      <c r="F55" s="37">
        <v>30</v>
      </c>
      <c r="G55" s="39"/>
      <c r="H55" s="40"/>
      <c r="I55" s="60"/>
      <c r="J55" s="72"/>
      <c r="K55" s="42" t="s">
        <v>19</v>
      </c>
      <c r="L55" s="43"/>
      <c r="M55" s="44" t="s">
        <v>19</v>
      </c>
      <c r="N55" s="45"/>
      <c r="O55" s="38"/>
      <c r="P55" s="46"/>
      <c r="Q55" s="47" t="s">
        <v>247</v>
      </c>
      <c r="R55" s="47"/>
    </row>
    <row r="56" spans="1:18" ht="40" hidden="1" customHeight="1" x14ac:dyDescent="0.3">
      <c r="A56" s="136" t="s">
        <v>266</v>
      </c>
      <c r="B56" s="36" t="s">
        <v>277</v>
      </c>
      <c r="C56" s="36" t="s">
        <v>97</v>
      </c>
      <c r="D56" s="36" t="s">
        <v>97</v>
      </c>
      <c r="E56" s="36" t="s">
        <v>246</v>
      </c>
      <c r="F56" s="37">
        <v>29</v>
      </c>
      <c r="G56" s="39"/>
      <c r="H56" s="39"/>
      <c r="I56" s="60"/>
      <c r="J56" s="72"/>
      <c r="K56" s="42" t="s">
        <v>19</v>
      </c>
      <c r="L56" s="43"/>
      <c r="M56" s="45" t="s">
        <v>19</v>
      </c>
      <c r="N56" s="45"/>
      <c r="O56" s="36"/>
      <c r="P56" s="73"/>
      <c r="Q56" s="74" t="s">
        <v>278</v>
      </c>
      <c r="R56" s="47"/>
    </row>
    <row r="57" spans="1:18" ht="40" hidden="1" customHeight="1" x14ac:dyDescent="0.3">
      <c r="A57" s="136" t="s">
        <v>270</v>
      </c>
      <c r="B57" s="36" t="s">
        <v>271</v>
      </c>
      <c r="C57" s="36" t="s">
        <v>20</v>
      </c>
      <c r="D57" s="36" t="s">
        <v>20</v>
      </c>
      <c r="E57" s="36" t="s">
        <v>267</v>
      </c>
      <c r="F57" s="37">
        <v>25</v>
      </c>
      <c r="G57" s="76"/>
      <c r="H57" s="39" t="s">
        <v>32</v>
      </c>
      <c r="I57" s="60" t="s">
        <v>19</v>
      </c>
      <c r="J57" s="42"/>
      <c r="K57" s="72"/>
      <c r="L57" s="43"/>
      <c r="M57" s="45"/>
      <c r="N57" s="45"/>
      <c r="O57" s="38"/>
      <c r="P57" s="46"/>
      <c r="Q57" s="47" t="s">
        <v>247</v>
      </c>
      <c r="R57" s="47"/>
    </row>
    <row r="58" spans="1:18" ht="40" hidden="1" customHeight="1" x14ac:dyDescent="0.3">
      <c r="A58" s="136" t="s">
        <v>265</v>
      </c>
      <c r="B58" s="36" t="s">
        <v>285</v>
      </c>
      <c r="C58" s="36" t="s">
        <v>16</v>
      </c>
      <c r="D58" s="36" t="s">
        <v>16</v>
      </c>
      <c r="E58" s="37" t="s">
        <v>246</v>
      </c>
      <c r="F58" s="37">
        <v>30</v>
      </c>
      <c r="G58" s="39"/>
      <c r="H58" s="39"/>
      <c r="I58" s="58" t="s">
        <v>19</v>
      </c>
      <c r="J58" s="42" t="s">
        <v>32</v>
      </c>
      <c r="K58" s="42"/>
      <c r="L58" s="59"/>
      <c r="M58" s="45"/>
      <c r="N58" s="45"/>
      <c r="O58" s="38"/>
      <c r="P58" s="46"/>
      <c r="Q58" s="47" t="s">
        <v>247</v>
      </c>
      <c r="R58" s="47"/>
    </row>
    <row r="59" spans="1:18" ht="40" hidden="1" customHeight="1" x14ac:dyDescent="0.3">
      <c r="A59" s="136" t="s">
        <v>100</v>
      </c>
      <c r="B59" s="36" t="s">
        <v>282</v>
      </c>
      <c r="C59" s="36" t="s">
        <v>101</v>
      </c>
      <c r="D59" s="36" t="s">
        <v>101</v>
      </c>
      <c r="E59" s="37" t="s">
        <v>246</v>
      </c>
      <c r="F59" s="38"/>
      <c r="G59" s="39" t="s">
        <v>19</v>
      </c>
      <c r="H59" s="40"/>
      <c r="I59" s="41"/>
      <c r="J59" s="42"/>
      <c r="K59" s="42" t="s">
        <v>19</v>
      </c>
      <c r="L59" s="59"/>
      <c r="M59" s="45"/>
      <c r="N59" s="45"/>
      <c r="O59" s="38"/>
      <c r="P59" s="46"/>
      <c r="Q59" s="47" t="s">
        <v>247</v>
      </c>
      <c r="R59" s="47"/>
    </row>
    <row r="60" spans="1:18" ht="40" hidden="1" customHeight="1" x14ac:dyDescent="0.3">
      <c r="A60" s="136" t="s">
        <v>250</v>
      </c>
      <c r="B60" s="36" t="s">
        <v>251</v>
      </c>
      <c r="C60" s="36" t="s">
        <v>111</v>
      </c>
      <c r="D60" s="36" t="s">
        <v>249</v>
      </c>
      <c r="E60" s="37" t="s">
        <v>252</v>
      </c>
      <c r="F60" s="37" t="s">
        <v>253</v>
      </c>
      <c r="G60" s="39"/>
      <c r="H60" s="39"/>
      <c r="I60" s="58"/>
      <c r="J60" s="42"/>
      <c r="K60" s="42" t="s">
        <v>19</v>
      </c>
      <c r="L60" s="59"/>
      <c r="M60" s="45" t="s">
        <v>19</v>
      </c>
      <c r="N60" s="45"/>
      <c r="O60" s="38"/>
      <c r="P60" s="46"/>
      <c r="Q60" s="47" t="s">
        <v>247</v>
      </c>
      <c r="R60" s="47"/>
    </row>
    <row r="61" spans="1:18" ht="40" hidden="1" customHeight="1" x14ac:dyDescent="0.3">
      <c r="A61" s="136" t="s">
        <v>250</v>
      </c>
      <c r="B61" s="36" t="s">
        <v>254</v>
      </c>
      <c r="C61" s="36" t="s">
        <v>111</v>
      </c>
      <c r="D61" s="36" t="s">
        <v>249</v>
      </c>
      <c r="E61" s="37" t="s">
        <v>252</v>
      </c>
      <c r="F61" s="37" t="s">
        <v>255</v>
      </c>
      <c r="G61" s="39"/>
      <c r="H61" s="39"/>
      <c r="I61" s="60"/>
      <c r="J61" s="42"/>
      <c r="K61" s="61" t="s">
        <v>19</v>
      </c>
      <c r="L61" s="43"/>
      <c r="M61" s="62" t="s">
        <v>19</v>
      </c>
      <c r="N61" s="45"/>
      <c r="O61" s="38"/>
      <c r="P61" s="46"/>
      <c r="Q61" s="47" t="s">
        <v>247</v>
      </c>
      <c r="R61" s="47"/>
    </row>
    <row r="62" spans="1:18" ht="40" hidden="1" customHeight="1" x14ac:dyDescent="0.3">
      <c r="A62" s="136" t="s">
        <v>250</v>
      </c>
      <c r="B62" s="36" t="s">
        <v>256</v>
      </c>
      <c r="C62" s="36" t="s">
        <v>111</v>
      </c>
      <c r="D62" s="36" t="s">
        <v>249</v>
      </c>
      <c r="E62" s="37" t="s">
        <v>252</v>
      </c>
      <c r="F62" s="37" t="s">
        <v>255</v>
      </c>
      <c r="G62" s="39"/>
      <c r="H62" s="39"/>
      <c r="I62" s="58"/>
      <c r="J62" s="42"/>
      <c r="K62" s="42" t="s">
        <v>19</v>
      </c>
      <c r="L62" s="59"/>
      <c r="M62" s="45" t="s">
        <v>19</v>
      </c>
      <c r="N62" s="45"/>
      <c r="O62" s="38"/>
      <c r="P62" s="46"/>
      <c r="Q62" s="114" t="s">
        <v>247</v>
      </c>
      <c r="R62" s="47"/>
    </row>
    <row r="63" spans="1:18" ht="40" hidden="1" customHeight="1" x14ac:dyDescent="0.25">
      <c r="A63" s="88" t="s">
        <v>272</v>
      </c>
      <c r="B63" s="88" t="s">
        <v>294</v>
      </c>
      <c r="C63" s="88" t="s">
        <v>44</v>
      </c>
      <c r="D63" s="88" t="s">
        <v>44</v>
      </c>
      <c r="E63" s="88" t="s">
        <v>246</v>
      </c>
      <c r="F63" s="88">
        <v>23</v>
      </c>
      <c r="G63" s="89" t="s">
        <v>19</v>
      </c>
      <c r="H63" s="89"/>
      <c r="I63" s="90" t="s">
        <v>19</v>
      </c>
      <c r="J63" s="91" t="s">
        <v>19</v>
      </c>
      <c r="K63" s="91"/>
      <c r="L63" s="92"/>
      <c r="M63" s="93"/>
      <c r="N63" s="93"/>
      <c r="O63" s="88"/>
      <c r="P63" s="88"/>
      <c r="Q63" s="88" t="s">
        <v>260</v>
      </c>
      <c r="R63" s="47"/>
    </row>
    <row r="64" spans="1:18" ht="40" hidden="1" customHeight="1" x14ac:dyDescent="0.25">
      <c r="A64" s="88" t="s">
        <v>272</v>
      </c>
      <c r="B64" s="88" t="s">
        <v>273</v>
      </c>
      <c r="C64" s="88" t="s">
        <v>20</v>
      </c>
      <c r="D64" s="88" t="s">
        <v>20</v>
      </c>
      <c r="E64" s="88" t="s">
        <v>246</v>
      </c>
      <c r="F64" s="88">
        <v>26</v>
      </c>
      <c r="G64" s="89" t="s">
        <v>19</v>
      </c>
      <c r="H64" s="89"/>
      <c r="I64" s="90"/>
      <c r="J64" s="91" t="s">
        <v>19</v>
      </c>
      <c r="K64" s="91"/>
      <c r="L64" s="92"/>
      <c r="M64" s="93" t="s">
        <v>19</v>
      </c>
      <c r="N64" s="93"/>
      <c r="O64" s="88"/>
      <c r="P64" s="88"/>
      <c r="Q64" s="88" t="s">
        <v>260</v>
      </c>
      <c r="R64" s="47"/>
    </row>
    <row r="65" spans="1:18" ht="40" hidden="1" customHeight="1" x14ac:dyDescent="0.25">
      <c r="A65" s="88" t="s">
        <v>272</v>
      </c>
      <c r="B65" s="88" t="s">
        <v>274</v>
      </c>
      <c r="C65" s="88" t="s">
        <v>20</v>
      </c>
      <c r="D65" s="88" t="s">
        <v>20</v>
      </c>
      <c r="E65" s="88" t="s">
        <v>246</v>
      </c>
      <c r="F65" s="88">
        <v>26</v>
      </c>
      <c r="G65" s="89" t="s">
        <v>19</v>
      </c>
      <c r="H65" s="89"/>
      <c r="I65" s="90"/>
      <c r="J65" s="91" t="s">
        <v>19</v>
      </c>
      <c r="K65" s="91"/>
      <c r="L65" s="92"/>
      <c r="M65" s="93" t="s">
        <v>19</v>
      </c>
      <c r="N65" s="93"/>
      <c r="O65" s="88"/>
      <c r="P65" s="88"/>
      <c r="Q65" s="88" t="s">
        <v>260</v>
      </c>
      <c r="R65" s="47"/>
    </row>
    <row r="66" spans="1:18" ht="40" hidden="1" customHeight="1" x14ac:dyDescent="0.3">
      <c r="A66" s="88" t="s">
        <v>272</v>
      </c>
      <c r="B66" s="177" t="s">
        <v>295</v>
      </c>
      <c r="C66" s="177" t="s">
        <v>44</v>
      </c>
      <c r="D66" s="36" t="s">
        <v>44</v>
      </c>
      <c r="E66" s="37" t="s">
        <v>246</v>
      </c>
      <c r="F66" s="38">
        <v>23</v>
      </c>
      <c r="G66" s="39" t="s">
        <v>19</v>
      </c>
      <c r="H66" s="75"/>
      <c r="I66" s="58" t="s">
        <v>19</v>
      </c>
      <c r="J66" s="42" t="s">
        <v>19</v>
      </c>
      <c r="K66" s="42"/>
      <c r="L66" s="68"/>
      <c r="M66" s="45"/>
      <c r="N66" s="45"/>
      <c r="O66" s="38"/>
      <c r="P66" s="46"/>
      <c r="Q66" s="88" t="s">
        <v>260</v>
      </c>
      <c r="R66" s="47"/>
    </row>
    <row r="67" spans="1:18" ht="40" hidden="1" customHeight="1" x14ac:dyDescent="0.3">
      <c r="A67" s="136" t="s">
        <v>265</v>
      </c>
      <c r="B67" s="36" t="s">
        <v>283</v>
      </c>
      <c r="C67" s="36" t="s">
        <v>101</v>
      </c>
      <c r="D67" s="36" t="s">
        <v>101</v>
      </c>
      <c r="E67" s="37" t="s">
        <v>246</v>
      </c>
      <c r="F67" s="38">
        <v>29</v>
      </c>
      <c r="G67" s="39"/>
      <c r="H67" s="75"/>
      <c r="I67" s="58" t="s">
        <v>19</v>
      </c>
      <c r="J67" s="42"/>
      <c r="K67" s="42" t="s">
        <v>19</v>
      </c>
      <c r="L67" s="68"/>
      <c r="M67" s="45" t="s">
        <v>19</v>
      </c>
      <c r="N67" s="45"/>
      <c r="O67" s="38"/>
      <c r="P67" s="46"/>
      <c r="Q67" s="47" t="s">
        <v>247</v>
      </c>
      <c r="R67" s="47"/>
    </row>
    <row r="68" spans="1:18" ht="40" hidden="1" customHeight="1" x14ac:dyDescent="0.3">
      <c r="A68" s="136"/>
      <c r="B68" s="36"/>
      <c r="C68" s="36"/>
      <c r="D68" s="36"/>
      <c r="E68" s="37"/>
      <c r="F68" s="38"/>
      <c r="G68" s="39"/>
      <c r="H68" s="75"/>
      <c r="I68" s="58"/>
      <c r="J68" s="42"/>
      <c r="K68" s="42"/>
      <c r="L68" s="68"/>
      <c r="M68" s="45"/>
      <c r="N68" s="45"/>
      <c r="O68" s="38"/>
      <c r="P68" s="46"/>
      <c r="Q68" s="47"/>
      <c r="R68" s="47"/>
    </row>
    <row r="69" spans="1:18" ht="40" hidden="1" customHeight="1" x14ac:dyDescent="0.3">
      <c r="A69" s="136"/>
      <c r="B69" s="36"/>
      <c r="C69" s="36"/>
      <c r="D69" s="36"/>
      <c r="E69" s="37"/>
      <c r="F69" s="38"/>
      <c r="G69" s="39"/>
      <c r="H69" s="80"/>
      <c r="I69" s="58"/>
      <c r="J69" s="42"/>
      <c r="K69" s="42"/>
      <c r="L69" s="68"/>
      <c r="M69" s="49"/>
      <c r="N69" s="45"/>
      <c r="O69" s="36"/>
      <c r="P69" s="46"/>
      <c r="Q69" s="47"/>
      <c r="R69" s="47"/>
    </row>
    <row r="70" spans="1:18" ht="40" hidden="1" customHeight="1" x14ac:dyDescent="0.3">
      <c r="A70" s="136"/>
      <c r="B70" s="36"/>
      <c r="C70" s="36"/>
      <c r="D70" s="36"/>
      <c r="E70" s="36"/>
      <c r="F70" s="37"/>
      <c r="G70" s="39"/>
      <c r="H70" s="39"/>
      <c r="I70" s="58"/>
      <c r="J70" s="42"/>
      <c r="K70" s="42"/>
      <c r="L70" s="43"/>
      <c r="M70" s="44"/>
      <c r="N70" s="45"/>
      <c r="O70" s="36"/>
      <c r="P70" s="73"/>
      <c r="Q70" s="74"/>
      <c r="R70" s="74"/>
    </row>
    <row r="71" spans="1:18" ht="40" hidden="1" customHeight="1" x14ac:dyDescent="0.3">
      <c r="A71" s="154"/>
      <c r="B71" s="104"/>
      <c r="C71" s="36"/>
      <c r="D71" s="36"/>
      <c r="E71" s="37"/>
      <c r="F71" s="37"/>
      <c r="G71" s="39"/>
      <c r="H71" s="40"/>
      <c r="I71" s="60"/>
      <c r="J71" s="72"/>
      <c r="K71" s="42"/>
      <c r="L71" s="43"/>
      <c r="M71" s="44"/>
      <c r="N71" s="45"/>
      <c r="O71" s="38"/>
      <c r="P71" s="46"/>
      <c r="Q71" s="47"/>
      <c r="R71" s="47"/>
    </row>
    <row r="72" spans="1:18" ht="30" customHeight="1" x14ac:dyDescent="0.3">
      <c r="A72" s="35"/>
      <c r="B72" s="36"/>
      <c r="C72" s="36"/>
      <c r="D72" s="36"/>
      <c r="E72" s="36"/>
      <c r="F72" s="37"/>
      <c r="G72" s="39"/>
      <c r="H72" s="39"/>
      <c r="I72" s="60"/>
      <c r="J72" s="72"/>
      <c r="K72" s="42"/>
      <c r="L72" s="43"/>
      <c r="M72" s="45"/>
      <c r="N72" s="45"/>
      <c r="O72" s="36"/>
      <c r="P72" s="73"/>
      <c r="Q72" s="74"/>
      <c r="R72" s="74"/>
    </row>
    <row r="73" spans="1:18" ht="33.75" customHeight="1" x14ac:dyDescent="0.3">
      <c r="A73" s="35"/>
      <c r="B73" s="36"/>
      <c r="C73" s="36"/>
      <c r="D73" s="36"/>
      <c r="E73" s="36"/>
      <c r="F73" s="37"/>
      <c r="G73" s="76"/>
      <c r="H73" s="39"/>
      <c r="I73" s="60"/>
      <c r="J73" s="42"/>
      <c r="K73" s="72"/>
      <c r="L73" s="43"/>
      <c r="M73" s="45"/>
      <c r="N73" s="45"/>
      <c r="O73" s="38"/>
      <c r="P73" s="46"/>
      <c r="Q73" s="47"/>
      <c r="R73" s="47"/>
    </row>
    <row r="74" spans="1:18" ht="27.75" customHeight="1" x14ac:dyDescent="0.3">
      <c r="A74" s="9"/>
      <c r="B74" s="9"/>
      <c r="C74" s="9"/>
      <c r="D74" s="9"/>
      <c r="E74" s="9"/>
      <c r="F74" s="10"/>
      <c r="G74" s="120"/>
      <c r="H74" s="120"/>
      <c r="I74" s="121"/>
      <c r="J74" s="122"/>
      <c r="K74" s="122"/>
      <c r="L74" s="123"/>
      <c r="M74" s="124"/>
      <c r="N74" s="125"/>
      <c r="O74" s="119"/>
      <c r="P74" s="126"/>
      <c r="Q74" s="126"/>
      <c r="R74" s="126"/>
    </row>
    <row r="75" spans="1:18" ht="15.75" customHeight="1" x14ac:dyDescent="0.3">
      <c r="A75" s="50" t="s">
        <v>286</v>
      </c>
      <c r="B75" s="126"/>
      <c r="C75" s="126"/>
      <c r="D75" s="126"/>
      <c r="E75" s="126"/>
      <c r="F75" s="126"/>
      <c r="G75" s="127">
        <f>SUMPRODUCT((D4:D71="PS")*(G4:G71="x"))</f>
        <v>0</v>
      </c>
      <c r="H75" s="127">
        <f>SUMPRODUCT((D4:D71="PS")*(H4:H71="x"))</f>
        <v>0</v>
      </c>
      <c r="I75" s="127">
        <f>SUMPRODUCT((D4:D71="PS")*(I4:I71="x"))</f>
        <v>0</v>
      </c>
      <c r="J75" s="127">
        <f>SUMPRODUCT((D4:D71="PS")*(J4:J71="x"))</f>
        <v>0</v>
      </c>
      <c r="K75" s="127">
        <f>SUMPRODUCT((D4:D71="PS")*(K4:K71="x"))</f>
        <v>0</v>
      </c>
      <c r="L75" s="444">
        <f>SUMPRODUCT((D4:D71="PS")*(L4:L71="x"))</f>
        <v>0</v>
      </c>
      <c r="M75" s="127">
        <f>SUMPRODUCT((D4:D71="PS")*(M4:M71="x"))</f>
        <v>0</v>
      </c>
      <c r="N75" s="127">
        <f>SUMPRODUCT((D4:D71="PS")*(N4:N71="x"))</f>
        <v>0</v>
      </c>
      <c r="O75" s="119"/>
      <c r="P75" s="126"/>
      <c r="Q75">
        <f t="shared" ref="Q75:Q82" si="0">SUM(G75:P75)</f>
        <v>0</v>
      </c>
      <c r="R75" s="126"/>
    </row>
    <row r="76" spans="1:18" ht="15.75" customHeight="1" x14ac:dyDescent="0.3">
      <c r="A76" s="50" t="s">
        <v>287</v>
      </c>
      <c r="B76" s="126"/>
      <c r="C76" s="126"/>
      <c r="D76" s="126"/>
      <c r="E76" s="126"/>
      <c r="F76" s="126"/>
      <c r="G76" s="127">
        <f>SUMPRODUCT((D4:D71="MS")*(G4:G71="x"))</f>
        <v>0</v>
      </c>
      <c r="H76" s="127">
        <f>SUMPRODUCT((D4:D71="MS")*(H4:H71="x"))</f>
        <v>0</v>
      </c>
      <c r="I76" s="127">
        <f>SUMPRODUCT((D4:D71="MS")*(I4:I71="x"))</f>
        <v>0</v>
      </c>
      <c r="J76" s="127">
        <f>SUMPRODUCT((D4:D71="MS")*(J4:J71="x"))</f>
        <v>0</v>
      </c>
      <c r="K76" s="127">
        <f>SUMPRODUCT((D4:D71="MS")*(K4:K71="x"))</f>
        <v>0</v>
      </c>
      <c r="L76" s="444">
        <f>SUMPRODUCT((D4:D71="MS")*(L4:L71="x"))</f>
        <v>0</v>
      </c>
      <c r="M76" s="127">
        <f>SUMPRODUCT((D4:D71="MS")*(M4:M71="x"))</f>
        <v>0</v>
      </c>
      <c r="N76" s="127">
        <f>SUMPRODUCT((D4:D71="MS")*(N4:N71="x"))</f>
        <v>0</v>
      </c>
      <c r="O76" s="119"/>
      <c r="P76" s="126"/>
      <c r="Q76">
        <f t="shared" si="0"/>
        <v>0</v>
      </c>
      <c r="R76" s="126"/>
    </row>
    <row r="77" spans="1:18" ht="15.75" customHeight="1" x14ac:dyDescent="0.3">
      <c r="A77" s="50" t="s">
        <v>288</v>
      </c>
      <c r="B77" s="126"/>
      <c r="C77" s="126"/>
      <c r="D77" s="126"/>
      <c r="E77" s="126"/>
      <c r="F77" s="126"/>
      <c r="G77" s="127">
        <f>SUMPRODUCT((D4:D71="GS")*(G4:G71="x"))</f>
        <v>0</v>
      </c>
      <c r="H77" s="127">
        <f>SUMPRODUCT((D4:D71="GS")*(H4:H71="x"))</f>
        <v>0</v>
      </c>
      <c r="I77" s="127">
        <f>SUMPRODUCT((D4:D71="GS")*(I4:I71="x"))</f>
        <v>0</v>
      </c>
      <c r="J77" s="127">
        <f>SUMPRODUCT((D4:D71="GS")*(J4:J71="x"))</f>
        <v>0</v>
      </c>
      <c r="K77" s="127">
        <f>SUMPRODUCT((D4:D71="GS")*(K4:K71="x"))</f>
        <v>3</v>
      </c>
      <c r="L77" s="444">
        <f>SUMPRODUCT((D4:D71="GS")*(L4:L71="x"))</f>
        <v>0</v>
      </c>
      <c r="M77" s="127">
        <f>SUMPRODUCT((D4:D71="GS")*(M4:M71="x"))</f>
        <v>3</v>
      </c>
      <c r="N77" s="127">
        <f>SUMPRODUCT((D4:D71="GS")*(N4:N71="x"))</f>
        <v>0</v>
      </c>
      <c r="O77" s="119"/>
      <c r="P77" s="126"/>
      <c r="Q77">
        <f t="shared" si="0"/>
        <v>6</v>
      </c>
      <c r="R77" s="126"/>
    </row>
    <row r="78" spans="1:18" ht="13" x14ac:dyDescent="0.25">
      <c r="A78" s="50" t="s">
        <v>289</v>
      </c>
      <c r="F78"/>
      <c r="G78" s="127">
        <f>SUMPRODUCT((D4:D71="CP")*(G4:G71="x"))</f>
        <v>2</v>
      </c>
      <c r="H78" s="127">
        <f>SUMPRODUCT((D4:D71="CP")*(H4:H71="x"))</f>
        <v>0</v>
      </c>
      <c r="I78" s="17">
        <f>SUMPRODUCT((D4:D71="CP")*(I4:I71="x"))</f>
        <v>2</v>
      </c>
      <c r="J78" s="128">
        <f>SUMPRODUCT((D4:D71="CP")*(J4:J71="x"))</f>
        <v>2</v>
      </c>
      <c r="K78" s="128">
        <f>SUMPRODUCT((D4:D71="CP")*(K4:K71="x"))</f>
        <v>0</v>
      </c>
      <c r="L78" s="18">
        <f>SUMPRODUCT((D4:D71="CP")*(L4:L71="x"))</f>
        <v>0</v>
      </c>
      <c r="M78" s="129">
        <f>SUMPRODUCT((D4:D71="CP")*(M4:M71="x"))</f>
        <v>0</v>
      </c>
      <c r="N78" s="129">
        <f>SUMPRODUCT((D4:D71="CP")*(N4:N71="x"))</f>
        <v>0</v>
      </c>
      <c r="Q78">
        <f t="shared" si="0"/>
        <v>6</v>
      </c>
    </row>
    <row r="79" spans="1:18" ht="13" x14ac:dyDescent="0.25">
      <c r="A79" s="50" t="s">
        <v>290</v>
      </c>
      <c r="F79"/>
      <c r="G79" s="127">
        <f>SUMPRODUCT((D4:D71="CE1")*(G4:G71="x"))</f>
        <v>2</v>
      </c>
      <c r="H79" s="127">
        <f>SUMPRODUCT((D4:D71="CE1")*(H4:H71="x"))</f>
        <v>2</v>
      </c>
      <c r="I79" s="17">
        <f>SUMPRODUCT((D4:D71="CE1")*(I4:I71="x"))</f>
        <v>2</v>
      </c>
      <c r="J79" s="128">
        <f>SUMPRODUCT((D4:D71="CE1")*(J4:J71="x"))</f>
        <v>2</v>
      </c>
      <c r="K79" s="128">
        <f>SUMPRODUCT((D4:D71="CE1")*(K4:K71="x"))</f>
        <v>0</v>
      </c>
      <c r="L79" s="18">
        <f>SUMPRODUCT((D4:D71="CE1")*(L4:L71="x"))</f>
        <v>0</v>
      </c>
      <c r="M79" s="129">
        <f>SUMPRODUCT((D4:D71="CE1")*(M4:M71="x"))</f>
        <v>3</v>
      </c>
      <c r="N79" s="129">
        <f>SUMPRODUCT((D4:D71="CE1")*(N4:N71="x"))</f>
        <v>0</v>
      </c>
      <c r="Q79">
        <f t="shared" si="0"/>
        <v>11</v>
      </c>
    </row>
    <row r="80" spans="1:18" ht="13" x14ac:dyDescent="0.3">
      <c r="A80" s="130" t="s">
        <v>291</v>
      </c>
      <c r="F80"/>
      <c r="G80" s="127">
        <f>SUMPRODUCT((D4:D71="CE2")*(G4:G71="x"))</f>
        <v>0</v>
      </c>
      <c r="H80" s="127">
        <f>SUMPRODUCT((D4:D71="CE2")*(H4:H71="x"))</f>
        <v>0</v>
      </c>
      <c r="I80" s="17">
        <f>SUMPRODUCT((D4:D71="CE2")*(I4:I71="x"))</f>
        <v>0</v>
      </c>
      <c r="J80" s="128">
        <f>SUMPRODUCT((D4:D71="CE2")*(J4:J71="x"))</f>
        <v>0</v>
      </c>
      <c r="K80" s="128">
        <f>SUMPRODUCT((D4:D71="CE2")*(K4:K71="x"))</f>
        <v>1</v>
      </c>
      <c r="L80" s="18">
        <f>SUMPRODUCT((D4:D71="CE2")*(L4:L71="x"))</f>
        <v>0</v>
      </c>
      <c r="M80" s="129">
        <f>SUMPRODUCT((D4:D71="CE2")*(M4:M71="x"))</f>
        <v>1</v>
      </c>
      <c r="N80" s="129">
        <f>SUMPRODUCT((D4:D71="CE2")*(N4:N71="x"))</f>
        <v>0</v>
      </c>
      <c r="Q80">
        <f t="shared" si="0"/>
        <v>2</v>
      </c>
    </row>
    <row r="81" spans="1:17" ht="13" x14ac:dyDescent="0.3">
      <c r="A81" s="130" t="s">
        <v>292</v>
      </c>
      <c r="F81"/>
      <c r="G81" s="127">
        <f>SUMPRODUCT((D4:D71="CM1")*(G4:G71="x"))</f>
        <v>1</v>
      </c>
      <c r="H81" s="127">
        <f>SUMPRODUCT((D4:D71="CM1")*(H4:H71="x"))</f>
        <v>0</v>
      </c>
      <c r="I81" s="17">
        <f>SUMPRODUCT((D4:D71="CM1")*(I4:I71="x"))</f>
        <v>1</v>
      </c>
      <c r="J81" s="128">
        <f>SUMPRODUCT((D4:D71="CM1")*(J4:J71="x"))</f>
        <v>0</v>
      </c>
      <c r="K81" s="128">
        <f>SUMPRODUCT((D4:D71="CM1")*(K4:K71="x"))</f>
        <v>2</v>
      </c>
      <c r="L81" s="18">
        <f>SUMPRODUCT((D4:D71="CM1")*(L4:L71="x"))</f>
        <v>0</v>
      </c>
      <c r="M81" s="129">
        <f>SUMPRODUCT((D4:D71="CM1")*(M4:M71="x"))</f>
        <v>1</v>
      </c>
      <c r="N81" s="129">
        <f>SUMPRODUCT((D4:D71="CM1")*(N4:N71="x"))</f>
        <v>0</v>
      </c>
      <c r="Q81">
        <f t="shared" si="0"/>
        <v>5</v>
      </c>
    </row>
    <row r="82" spans="1:17" ht="13" x14ac:dyDescent="0.3">
      <c r="A82" s="130" t="s">
        <v>293</v>
      </c>
      <c r="F82"/>
      <c r="G82" s="127">
        <f>SUMPRODUCT((D4:D71="CM2")*(G4:G71="x"))</f>
        <v>0</v>
      </c>
      <c r="H82" s="127">
        <f>SUMPRODUCT((D4:D71="CM2")*(H4:H71="x"))</f>
        <v>0</v>
      </c>
      <c r="I82" s="17">
        <f>SUMPRODUCT((D4:D71="CM2")*(I4:I71="x"))</f>
        <v>1</v>
      </c>
      <c r="J82" s="128">
        <f>SUMPRODUCT((D4:D71="CM2")*(J4:J71="x"))</f>
        <v>1</v>
      </c>
      <c r="K82" s="128">
        <f>SUMPRODUCT((D4:D71="CM2")*(K4:K71="x"))</f>
        <v>1</v>
      </c>
      <c r="L82" s="18">
        <f>SUMPRODUCT((D4:D71="CM2")*(L4:L71="x"))</f>
        <v>0</v>
      </c>
      <c r="M82" s="129">
        <f>SUMPRODUCT((D4:D71="CM2")*(M4:M71="x"))</f>
        <v>1</v>
      </c>
      <c r="N82" s="129">
        <f>SUMPRODUCT((D4:D71="CM2")*(N4:N71="x"))</f>
        <v>0</v>
      </c>
      <c r="Q82">
        <f t="shared" si="0"/>
        <v>4</v>
      </c>
    </row>
    <row r="83" spans="1:17" ht="13" x14ac:dyDescent="0.3">
      <c r="A83" s="130"/>
      <c r="F83"/>
      <c r="G83" s="19"/>
      <c r="H83" s="20"/>
      <c r="I83" s="21"/>
      <c r="J83" s="22"/>
      <c r="K83" s="22"/>
      <c r="L83" s="23"/>
      <c r="M83" s="24"/>
      <c r="N83" s="24"/>
    </row>
    <row r="84" spans="1:17" ht="14.25" customHeight="1" x14ac:dyDescent="0.3">
      <c r="A84" s="130" t="s">
        <v>226</v>
      </c>
      <c r="F84" s="14">
        <f>SUM(F9:F38)</f>
        <v>0</v>
      </c>
      <c r="G84" s="131">
        <f t="shared" ref="G84:N84" si="1">SUM(G75:G82)</f>
        <v>5</v>
      </c>
      <c r="H84" s="131">
        <f t="shared" si="1"/>
        <v>2</v>
      </c>
      <c r="I84" s="132">
        <f t="shared" si="1"/>
        <v>6</v>
      </c>
      <c r="J84" s="133">
        <f t="shared" si="1"/>
        <v>5</v>
      </c>
      <c r="K84" s="133">
        <f t="shared" si="1"/>
        <v>7</v>
      </c>
      <c r="L84" s="134">
        <f t="shared" si="1"/>
        <v>0</v>
      </c>
      <c r="M84" s="135">
        <f t="shared" si="1"/>
        <v>9</v>
      </c>
      <c r="N84" s="135">
        <f t="shared" si="1"/>
        <v>0</v>
      </c>
      <c r="Q84">
        <f>SUM(G84:P84)</f>
        <v>34</v>
      </c>
    </row>
  </sheetData>
  <autoFilter ref="A3:P71"/>
  <mergeCells count="3">
    <mergeCell ref="G1:H1"/>
    <mergeCell ref="J1:K1"/>
    <mergeCell ref="M1:N1"/>
  </mergeCells>
  <pageMargins left="0.78749999999999998" right="0.78749999999999998" top="0.77013888888888904" bottom="0.390277777777778" header="0.3" footer="0.51180555555555496"/>
  <pageSetup paperSize="9" firstPageNumber="0" orientation="landscape" horizontalDpi="300" verticalDpi="300"/>
  <headerFooter>
    <oddHeader>&amp;C&amp;16RENCONTRES USEP&amp;R&amp;12 2010-2011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5"/>
  <sheetViews>
    <sheetView topLeftCell="A26" zoomScale="80" zoomScaleNormal="80" workbookViewId="0">
      <selection activeCell="Q54" sqref="Q54"/>
    </sheetView>
  </sheetViews>
  <sheetFormatPr baseColWidth="10" defaultColWidth="9.1796875" defaultRowHeight="12.5" x14ac:dyDescent="0.25"/>
  <cols>
    <col min="1" max="1" width="25.453125" style="13"/>
    <col min="2" max="2" width="18.1796875" style="13"/>
    <col min="3" max="3" width="11.26953125" style="13"/>
    <col min="4" max="4" width="12.26953125" style="13"/>
    <col min="5" max="5" width="0" style="13" hidden="1"/>
    <col min="6" max="6" width="10" style="14"/>
    <col min="7" max="7" width="0" style="15" hidden="1"/>
    <col min="8" max="12" width="0" hidden="1"/>
    <col min="13" max="13" width="3.453125"/>
    <col min="14" max="14" width="0" hidden="1"/>
    <col min="15" max="16" width="0" style="13" hidden="1"/>
    <col min="17" max="17" width="27.81640625"/>
    <col min="18" max="18" width="21.54296875"/>
    <col min="19" max="19" width="26.7265625"/>
    <col min="20" max="1025" width="10.26953125"/>
  </cols>
  <sheetData>
    <row r="1" spans="1:18" ht="76.5" customHeight="1" x14ac:dyDescent="0.4">
      <c r="A1" s="16"/>
      <c r="B1" s="14"/>
      <c r="C1" s="14"/>
      <c r="D1" s="14"/>
      <c r="E1" s="14"/>
      <c r="F1"/>
      <c r="G1" s="616" t="s">
        <v>227</v>
      </c>
      <c r="H1" s="616"/>
      <c r="I1" s="17"/>
      <c r="J1" s="612" t="s">
        <v>228</v>
      </c>
      <c r="K1" s="612"/>
      <c r="L1" s="18"/>
      <c r="M1" s="619" t="s">
        <v>228</v>
      </c>
      <c r="N1" s="619"/>
      <c r="O1" s="14"/>
      <c r="P1" s="14"/>
      <c r="Q1" s="156" t="s">
        <v>339</v>
      </c>
    </row>
    <row r="2" spans="1:18" ht="13" thickBot="1" x14ac:dyDescent="0.3">
      <c r="A2"/>
      <c r="B2"/>
      <c r="C2"/>
      <c r="D2"/>
      <c r="E2"/>
      <c r="F2"/>
      <c r="G2" s="19"/>
      <c r="H2" s="20"/>
      <c r="I2" s="21"/>
      <c r="J2" s="22"/>
      <c r="K2" s="22"/>
      <c r="L2" s="23"/>
      <c r="M2" s="456"/>
      <c r="N2" s="456"/>
      <c r="O2"/>
      <c r="P2"/>
    </row>
    <row r="3" spans="1:18" s="34" customFormat="1" ht="124.5" customHeight="1" thickBot="1" x14ac:dyDescent="0.35">
      <c r="A3" s="25" t="s">
        <v>2</v>
      </c>
      <c r="B3" s="25" t="s">
        <v>229</v>
      </c>
      <c r="C3" s="25" t="s">
        <v>230</v>
      </c>
      <c r="D3" s="25" t="s">
        <v>231</v>
      </c>
      <c r="E3" s="26" t="s">
        <v>232</v>
      </c>
      <c r="F3" s="25" t="s">
        <v>233</v>
      </c>
      <c r="G3" s="27" t="s">
        <v>234</v>
      </c>
      <c r="H3" s="27" t="s">
        <v>235</v>
      </c>
      <c r="I3" s="28" t="s">
        <v>236</v>
      </c>
      <c r="J3" s="29" t="s">
        <v>237</v>
      </c>
      <c r="K3" s="29" t="s">
        <v>238</v>
      </c>
      <c r="L3" s="30" t="s">
        <v>239</v>
      </c>
      <c r="M3" s="457" t="s">
        <v>240</v>
      </c>
      <c r="N3" s="457" t="s">
        <v>241</v>
      </c>
      <c r="O3" s="32" t="s">
        <v>242</v>
      </c>
      <c r="P3" s="32" t="s">
        <v>243</v>
      </c>
      <c r="Q3" s="363" t="s">
        <v>337</v>
      </c>
    </row>
    <row r="4" spans="1:18" s="48" customFormat="1" ht="40" customHeight="1" thickBot="1" x14ac:dyDescent="0.35">
      <c r="A4" s="35" t="s">
        <v>341</v>
      </c>
      <c r="B4" s="36" t="s">
        <v>340</v>
      </c>
      <c r="C4" s="36" t="s">
        <v>201</v>
      </c>
      <c r="D4" s="36"/>
      <c r="E4" s="37"/>
      <c r="F4" s="561">
        <v>23</v>
      </c>
      <c r="G4" s="271"/>
      <c r="H4" s="308"/>
      <c r="I4" s="308"/>
      <c r="J4" s="271"/>
      <c r="K4" s="271"/>
      <c r="L4" s="271"/>
      <c r="M4" s="458"/>
      <c r="N4" s="459"/>
      <c r="O4" s="159" t="s">
        <v>244</v>
      </c>
      <c r="P4" s="162" t="s">
        <v>245</v>
      </c>
      <c r="Q4" s="47"/>
      <c r="R4" s="74"/>
    </row>
    <row r="5" spans="1:18" ht="40" hidden="1" customHeight="1" x14ac:dyDescent="0.3">
      <c r="A5" s="35" t="s">
        <v>341</v>
      </c>
      <c r="B5" s="36" t="s">
        <v>343</v>
      </c>
      <c r="C5" s="36" t="s">
        <v>20</v>
      </c>
      <c r="D5" s="36"/>
      <c r="E5" s="37"/>
      <c r="F5" s="567">
        <v>28</v>
      </c>
      <c r="G5" s="307"/>
      <c r="H5" s="308"/>
      <c r="I5" s="309"/>
      <c r="J5" s="307"/>
      <c r="K5" s="271"/>
      <c r="L5" s="271"/>
      <c r="M5" s="460"/>
      <c r="N5" s="459"/>
      <c r="O5" s="66" t="s">
        <v>259</v>
      </c>
      <c r="P5" s="67" t="s">
        <v>259</v>
      </c>
      <c r="Q5" s="47" t="s">
        <v>260</v>
      </c>
      <c r="R5" s="47"/>
    </row>
    <row r="6" spans="1:18" s="48" customFormat="1" ht="40" customHeight="1" thickBot="1" x14ac:dyDescent="0.4">
      <c r="A6" s="35" t="s">
        <v>341</v>
      </c>
      <c r="B6" s="36" t="s">
        <v>344</v>
      </c>
      <c r="C6" s="36" t="s">
        <v>97</v>
      </c>
      <c r="D6" s="36"/>
      <c r="E6" s="37"/>
      <c r="F6" s="564">
        <v>25</v>
      </c>
      <c r="G6" s="271"/>
      <c r="H6" s="308"/>
      <c r="I6" s="308"/>
      <c r="J6" s="271"/>
      <c r="K6" s="271"/>
      <c r="L6" s="271"/>
      <c r="M6" s="458"/>
      <c r="N6" s="459"/>
      <c r="O6" s="159"/>
      <c r="P6" s="162"/>
      <c r="Q6" s="275"/>
      <c r="R6" s="189"/>
    </row>
    <row r="7" spans="1:18" ht="40" customHeight="1" thickBot="1" x14ac:dyDescent="0.35">
      <c r="A7" s="35" t="s">
        <v>341</v>
      </c>
      <c r="B7" s="36" t="s">
        <v>390</v>
      </c>
      <c r="C7" s="36" t="s">
        <v>64</v>
      </c>
      <c r="D7" s="36"/>
      <c r="E7" s="37"/>
      <c r="F7" s="564">
        <v>24</v>
      </c>
      <c r="G7" s="271"/>
      <c r="H7" s="308"/>
      <c r="I7" s="308"/>
      <c r="J7" s="271"/>
      <c r="K7" s="271"/>
      <c r="L7" s="271"/>
      <c r="M7" s="458"/>
      <c r="N7" s="459"/>
      <c r="O7" s="159"/>
      <c r="P7" s="162"/>
      <c r="Q7" s="273"/>
      <c r="R7" s="274"/>
    </row>
    <row r="8" spans="1:18" ht="40" hidden="1" customHeight="1" x14ac:dyDescent="0.3">
      <c r="A8" s="35" t="s">
        <v>341</v>
      </c>
      <c r="B8" s="36" t="s">
        <v>342</v>
      </c>
      <c r="C8" s="36" t="s">
        <v>44</v>
      </c>
      <c r="D8" s="36"/>
      <c r="E8" s="37"/>
      <c r="F8" s="567">
        <v>26</v>
      </c>
      <c r="G8" s="271"/>
      <c r="H8" s="308"/>
      <c r="I8" s="308"/>
      <c r="J8" s="271"/>
      <c r="K8" s="271"/>
      <c r="L8" s="271"/>
      <c r="M8" s="460"/>
      <c r="N8" s="459"/>
      <c r="O8" s="36"/>
      <c r="P8" s="46"/>
      <c r="Q8" s="273" t="s">
        <v>247</v>
      </c>
      <c r="R8" s="274"/>
    </row>
    <row r="9" spans="1:18" ht="40" customHeight="1" thickBot="1" x14ac:dyDescent="0.35">
      <c r="A9" s="50" t="s">
        <v>13</v>
      </c>
      <c r="B9" s="36" t="s">
        <v>346</v>
      </c>
      <c r="C9" s="36" t="s">
        <v>20</v>
      </c>
      <c r="D9" s="36"/>
      <c r="E9" s="37"/>
      <c r="F9" s="561">
        <v>26</v>
      </c>
      <c r="G9" s="271"/>
      <c r="H9" s="308"/>
      <c r="I9" s="308"/>
      <c r="J9" s="271"/>
      <c r="K9" s="271"/>
      <c r="L9" s="271"/>
      <c r="M9" s="458"/>
      <c r="N9" s="459"/>
      <c r="O9" s="159"/>
      <c r="P9" s="162"/>
      <c r="Q9" s="587" t="s">
        <v>401</v>
      </c>
      <c r="R9" s="369" t="s">
        <v>335</v>
      </c>
    </row>
    <row r="10" spans="1:18" ht="40" hidden="1" customHeight="1" x14ac:dyDescent="0.3">
      <c r="A10" s="50" t="s">
        <v>13</v>
      </c>
      <c r="B10" s="36" t="s">
        <v>347</v>
      </c>
      <c r="C10" s="36" t="s">
        <v>20</v>
      </c>
      <c r="D10" s="36"/>
      <c r="E10" s="37"/>
      <c r="F10" s="576">
        <v>26</v>
      </c>
      <c r="G10" s="271"/>
      <c r="H10" s="309"/>
      <c r="I10" s="309"/>
      <c r="J10" s="271"/>
      <c r="K10" s="271"/>
      <c r="L10" s="271"/>
      <c r="M10" s="460"/>
      <c r="N10" s="459"/>
      <c r="O10" s="36"/>
      <c r="P10" s="46"/>
      <c r="Q10" s="363"/>
      <c r="R10" s="369"/>
    </row>
    <row r="11" spans="1:18" ht="40" hidden="1" customHeight="1" x14ac:dyDescent="0.3">
      <c r="A11" s="35" t="s">
        <v>348</v>
      </c>
      <c r="B11" s="36" t="s">
        <v>349</v>
      </c>
      <c r="C11" s="36" t="s">
        <v>350</v>
      </c>
      <c r="D11" s="36"/>
      <c r="E11" s="37"/>
      <c r="F11" s="576">
        <v>27</v>
      </c>
      <c r="G11" s="271"/>
      <c r="H11" s="309"/>
      <c r="I11" s="309"/>
      <c r="J11" s="271"/>
      <c r="K11" s="271"/>
      <c r="L11" s="271"/>
      <c r="M11" s="460"/>
      <c r="N11" s="459"/>
      <c r="O11" s="36"/>
      <c r="P11" s="46"/>
      <c r="Q11" s="363"/>
      <c r="R11" s="369"/>
    </row>
    <row r="12" spans="1:18" ht="40" customHeight="1" thickBot="1" x14ac:dyDescent="0.35">
      <c r="A12" s="35" t="s">
        <v>348</v>
      </c>
      <c r="B12" s="36" t="s">
        <v>351</v>
      </c>
      <c r="C12" s="36" t="s">
        <v>352</v>
      </c>
      <c r="D12" s="36"/>
      <c r="E12" s="37"/>
      <c r="F12" s="590">
        <v>27</v>
      </c>
      <c r="G12" s="306"/>
      <c r="H12" s="271"/>
      <c r="I12" s="271"/>
      <c r="J12" s="271"/>
      <c r="K12" s="271"/>
      <c r="L12" s="271"/>
      <c r="M12" s="458"/>
      <c r="N12" s="461"/>
      <c r="O12" s="160"/>
      <c r="P12" s="162"/>
      <c r="Q12" s="593" t="s">
        <v>396</v>
      </c>
      <c r="R12" s="589" t="s">
        <v>398</v>
      </c>
    </row>
    <row r="13" spans="1:18" ht="40" hidden="1" customHeight="1" x14ac:dyDescent="0.35">
      <c r="A13" s="35" t="s">
        <v>348</v>
      </c>
      <c r="B13" s="36" t="s">
        <v>353</v>
      </c>
      <c r="C13" s="36" t="s">
        <v>111</v>
      </c>
      <c r="D13" s="36"/>
      <c r="E13" s="37"/>
      <c r="F13" s="579">
        <v>27</v>
      </c>
      <c r="G13" s="271"/>
      <c r="H13" s="309"/>
      <c r="I13" s="309"/>
      <c r="J13" s="271"/>
      <c r="K13" s="271"/>
      <c r="L13" s="271"/>
      <c r="M13" s="460"/>
      <c r="N13" s="459"/>
      <c r="O13" s="36"/>
      <c r="P13" s="46"/>
      <c r="Q13" s="364"/>
      <c r="R13" s="369"/>
    </row>
    <row r="14" spans="1:18" ht="40" customHeight="1" thickBot="1" x14ac:dyDescent="0.35">
      <c r="A14" s="35" t="s">
        <v>348</v>
      </c>
      <c r="B14" s="36" t="s">
        <v>354</v>
      </c>
      <c r="C14" s="36" t="s">
        <v>249</v>
      </c>
      <c r="D14" s="36"/>
      <c r="E14" s="37"/>
      <c r="F14" s="592">
        <v>27</v>
      </c>
      <c r="G14" s="271"/>
      <c r="H14" s="271"/>
      <c r="I14" s="309"/>
      <c r="J14" s="271"/>
      <c r="K14" s="271"/>
      <c r="L14" s="308"/>
      <c r="M14" s="462"/>
      <c r="N14" s="459"/>
      <c r="O14" s="160"/>
      <c r="P14" s="162"/>
      <c r="Q14" s="586" t="s">
        <v>399</v>
      </c>
      <c r="R14" s="369" t="s">
        <v>336</v>
      </c>
    </row>
    <row r="15" spans="1:18" ht="40" customHeight="1" thickBot="1" x14ac:dyDescent="0.35">
      <c r="A15" s="35" t="s">
        <v>348</v>
      </c>
      <c r="B15" s="36" t="s">
        <v>355</v>
      </c>
      <c r="C15" s="36" t="s">
        <v>133</v>
      </c>
      <c r="D15" s="36"/>
      <c r="E15" s="37"/>
      <c r="F15" s="592">
        <v>27</v>
      </c>
      <c r="G15" s="271"/>
      <c r="H15" s="271"/>
      <c r="I15" s="271"/>
      <c r="J15" s="271"/>
      <c r="K15" s="328"/>
      <c r="L15" s="271"/>
      <c r="M15" s="463"/>
      <c r="N15" s="459"/>
      <c r="O15" s="160"/>
      <c r="P15" s="162"/>
      <c r="Q15" s="585" t="s">
        <v>396</v>
      </c>
      <c r="R15" s="586" t="s">
        <v>398</v>
      </c>
    </row>
    <row r="16" spans="1:18" s="48" customFormat="1" ht="40" customHeight="1" thickBot="1" x14ac:dyDescent="0.35">
      <c r="A16" s="35" t="s">
        <v>348</v>
      </c>
      <c r="B16" s="36" t="s">
        <v>349</v>
      </c>
      <c r="C16" s="36" t="s">
        <v>350</v>
      </c>
      <c r="D16" s="36"/>
      <c r="E16" s="37"/>
      <c r="F16" s="590">
        <v>27</v>
      </c>
      <c r="G16" s="271"/>
      <c r="H16" s="271"/>
      <c r="I16" s="309"/>
      <c r="J16" s="271"/>
      <c r="K16" s="271"/>
      <c r="L16" s="308"/>
      <c r="M16" s="462"/>
      <c r="N16" s="459"/>
      <c r="O16" s="160"/>
      <c r="P16" s="162"/>
      <c r="Q16" s="534" t="s">
        <v>400</v>
      </c>
      <c r="R16" s="369" t="s">
        <v>338</v>
      </c>
    </row>
    <row r="17" spans="1:18" ht="40" hidden="1" customHeight="1" x14ac:dyDescent="0.3">
      <c r="A17" s="312"/>
      <c r="B17" s="305"/>
      <c r="C17" s="305"/>
      <c r="D17" s="305"/>
      <c r="E17" s="306"/>
      <c r="F17" s="580"/>
      <c r="G17" s="271"/>
      <c r="H17" s="308"/>
      <c r="I17" s="309"/>
      <c r="J17" s="271"/>
      <c r="K17" s="271"/>
      <c r="L17" s="271"/>
      <c r="M17" s="460"/>
      <c r="N17" s="459"/>
      <c r="O17" s="36" t="s">
        <v>259</v>
      </c>
      <c r="P17" s="46" t="s">
        <v>245</v>
      </c>
      <c r="Q17" s="273" t="s">
        <v>247</v>
      </c>
      <c r="R17" s="588"/>
    </row>
    <row r="18" spans="1:18" ht="40" hidden="1" customHeight="1" x14ac:dyDescent="0.3">
      <c r="A18" s="312"/>
      <c r="B18" s="305"/>
      <c r="C18" s="305"/>
      <c r="D18" s="305"/>
      <c r="E18" s="306"/>
      <c r="F18" s="580"/>
      <c r="G18" s="271"/>
      <c r="H18" s="308"/>
      <c r="I18" s="308"/>
      <c r="J18" s="271"/>
      <c r="K18" s="271"/>
      <c r="L18" s="271"/>
      <c r="M18" s="460"/>
      <c r="N18" s="459"/>
      <c r="O18" s="36"/>
      <c r="P18" s="46" t="s">
        <v>245</v>
      </c>
      <c r="Q18" s="273" t="s">
        <v>276</v>
      </c>
      <c r="R18" s="588"/>
    </row>
    <row r="19" spans="1:18" ht="40" customHeight="1" thickBot="1" x14ac:dyDescent="0.35">
      <c r="A19" s="35" t="s">
        <v>348</v>
      </c>
      <c r="B19" s="36" t="s">
        <v>353</v>
      </c>
      <c r="C19" s="36" t="s">
        <v>111</v>
      </c>
      <c r="D19" s="36"/>
      <c r="E19" s="37"/>
      <c r="F19" s="581">
        <v>27</v>
      </c>
      <c r="G19" s="271"/>
      <c r="H19" s="308"/>
      <c r="I19" s="308"/>
      <c r="J19" s="271"/>
      <c r="K19" s="271"/>
      <c r="L19" s="271"/>
      <c r="M19" s="458"/>
      <c r="N19" s="459"/>
      <c r="O19" s="36"/>
      <c r="P19" s="46" t="s">
        <v>264</v>
      </c>
      <c r="Q19" s="533" t="s">
        <v>396</v>
      </c>
      <c r="R19" s="535" t="s">
        <v>398</v>
      </c>
    </row>
    <row r="20" spans="1:18" ht="40" hidden="1" customHeight="1" x14ac:dyDescent="0.3">
      <c r="A20" s="312"/>
      <c r="B20" s="305"/>
      <c r="C20" s="305"/>
      <c r="D20" s="305"/>
      <c r="E20" s="306"/>
      <c r="F20" s="577"/>
      <c r="G20" s="271"/>
      <c r="H20" s="308"/>
      <c r="I20" s="308"/>
      <c r="J20" s="271"/>
      <c r="K20" s="271"/>
      <c r="L20" s="271"/>
      <c r="M20" s="460"/>
      <c r="N20" s="459"/>
      <c r="O20" s="36"/>
      <c r="P20" s="46"/>
      <c r="Q20" s="185"/>
      <c r="R20" s="253"/>
    </row>
    <row r="21" spans="1:18" ht="40" customHeight="1" thickBot="1" x14ac:dyDescent="0.35">
      <c r="A21" s="50" t="s">
        <v>13</v>
      </c>
      <c r="B21" s="36" t="s">
        <v>347</v>
      </c>
      <c r="C21" s="36" t="s">
        <v>20</v>
      </c>
      <c r="D21" s="36"/>
      <c r="E21" s="37"/>
      <c r="F21" s="583">
        <v>26</v>
      </c>
      <c r="G21" s="271"/>
      <c r="H21" s="308"/>
      <c r="I21" s="308"/>
      <c r="J21" s="271"/>
      <c r="K21" s="271"/>
      <c r="L21" s="271"/>
      <c r="M21" s="458"/>
      <c r="N21" s="459"/>
      <c r="O21" s="36"/>
      <c r="P21" s="46"/>
      <c r="Q21" s="185"/>
      <c r="R21" s="253"/>
    </row>
    <row r="22" spans="1:18" ht="40" customHeight="1" thickBot="1" x14ac:dyDescent="0.4">
      <c r="A22" s="35" t="s">
        <v>341</v>
      </c>
      <c r="B22" s="36" t="s">
        <v>342</v>
      </c>
      <c r="C22" s="36" t="s">
        <v>44</v>
      </c>
      <c r="D22" s="36"/>
      <c r="E22" s="37"/>
      <c r="F22" s="561">
        <v>26</v>
      </c>
      <c r="G22" s="271"/>
      <c r="H22" s="308"/>
      <c r="I22" s="308"/>
      <c r="J22" s="271"/>
      <c r="K22" s="271"/>
      <c r="L22" s="271"/>
      <c r="M22" s="458"/>
      <c r="N22" s="459"/>
      <c r="O22" s="36"/>
      <c r="P22" s="46" t="s">
        <v>245</v>
      </c>
      <c r="Q22" s="185"/>
      <c r="R22" s="189"/>
    </row>
    <row r="23" spans="1:18" ht="40" customHeight="1" thickBot="1" x14ac:dyDescent="0.4">
      <c r="A23" s="35" t="s">
        <v>341</v>
      </c>
      <c r="B23" s="36" t="s">
        <v>343</v>
      </c>
      <c r="C23" s="36" t="s">
        <v>20</v>
      </c>
      <c r="D23" s="36"/>
      <c r="E23" s="37"/>
      <c r="F23" s="561">
        <v>28</v>
      </c>
      <c r="G23" s="337"/>
      <c r="H23" s="259"/>
      <c r="I23" s="259"/>
      <c r="J23" s="259"/>
      <c r="K23" s="259"/>
      <c r="L23" s="259"/>
      <c r="M23" s="464"/>
      <c r="N23" s="459"/>
      <c r="O23" s="36"/>
      <c r="P23" s="46"/>
      <c r="Q23" s="185"/>
      <c r="R23" s="189"/>
    </row>
    <row r="24" spans="1:18" ht="40" customHeight="1" thickBot="1" x14ac:dyDescent="0.35">
      <c r="A24" s="35" t="s">
        <v>362</v>
      </c>
      <c r="B24" s="36" t="s">
        <v>370</v>
      </c>
      <c r="C24" s="36" t="s">
        <v>16</v>
      </c>
      <c r="D24" s="36"/>
      <c r="E24" s="37"/>
      <c r="F24" s="566">
        <v>19</v>
      </c>
      <c r="G24" s="271"/>
      <c r="H24" s="271"/>
      <c r="I24" s="308"/>
      <c r="J24" s="271"/>
      <c r="K24" s="271"/>
      <c r="L24" s="308"/>
      <c r="M24" s="462"/>
      <c r="N24" s="459"/>
      <c r="O24" s="38"/>
      <c r="P24" s="46"/>
      <c r="Q24" s="185"/>
      <c r="R24" s="47"/>
    </row>
    <row r="25" spans="1:18" ht="40" hidden="1" customHeight="1" x14ac:dyDescent="0.3">
      <c r="A25" s="35" t="s">
        <v>362</v>
      </c>
      <c r="B25" s="36" t="s">
        <v>371</v>
      </c>
      <c r="C25" s="36" t="s">
        <v>101</v>
      </c>
      <c r="D25" s="36"/>
      <c r="E25" s="37"/>
      <c r="F25" s="567">
        <v>23</v>
      </c>
      <c r="G25" s="271"/>
      <c r="H25" s="308"/>
      <c r="I25" s="308"/>
      <c r="J25" s="271"/>
      <c r="K25" s="271"/>
      <c r="L25" s="271"/>
      <c r="M25" s="460"/>
      <c r="N25" s="459"/>
      <c r="O25" s="36"/>
      <c r="P25" s="46"/>
      <c r="Q25" s="187"/>
      <c r="R25" s="47"/>
    </row>
    <row r="26" spans="1:18" ht="40" customHeight="1" thickBot="1" x14ac:dyDescent="0.35">
      <c r="A26" s="35" t="s">
        <v>373</v>
      </c>
      <c r="B26" s="36" t="s">
        <v>374</v>
      </c>
      <c r="C26" s="36" t="s">
        <v>81</v>
      </c>
      <c r="D26" s="36"/>
      <c r="E26" s="36"/>
      <c r="F26" s="590">
        <v>27</v>
      </c>
      <c r="G26" s="271"/>
      <c r="H26" s="271"/>
      <c r="I26" s="271"/>
      <c r="J26" s="308"/>
      <c r="K26" s="271"/>
      <c r="L26" s="271"/>
      <c r="M26" s="462"/>
      <c r="N26" s="465"/>
      <c r="O26" s="36"/>
      <c r="P26" s="73"/>
      <c r="Q26" s="188"/>
      <c r="R26" s="47"/>
    </row>
    <row r="27" spans="1:18" ht="40" hidden="1" customHeight="1" x14ac:dyDescent="0.3">
      <c r="A27" s="35" t="s">
        <v>373</v>
      </c>
      <c r="B27" s="36" t="s">
        <v>375</v>
      </c>
      <c r="C27" s="36" t="s">
        <v>81</v>
      </c>
      <c r="D27" s="36"/>
      <c r="E27" s="37"/>
      <c r="F27" s="576">
        <v>27</v>
      </c>
      <c r="G27" s="271"/>
      <c r="H27" s="271"/>
      <c r="I27" s="309"/>
      <c r="J27" s="271"/>
      <c r="K27" s="271"/>
      <c r="L27" s="309"/>
      <c r="M27" s="462"/>
      <c r="N27" s="459"/>
      <c r="O27" s="38"/>
      <c r="P27" s="46"/>
      <c r="Q27" s="185"/>
      <c r="R27" s="47"/>
    </row>
    <row r="28" spans="1:18" ht="40" hidden="1" customHeight="1" x14ac:dyDescent="0.3">
      <c r="A28" s="35" t="s">
        <v>373</v>
      </c>
      <c r="B28" s="36" t="s">
        <v>376</v>
      </c>
      <c r="C28" s="36" t="s">
        <v>81</v>
      </c>
      <c r="D28" s="36"/>
      <c r="E28" s="36"/>
      <c r="F28" s="576">
        <v>27</v>
      </c>
      <c r="G28" s="271"/>
      <c r="H28" s="271"/>
      <c r="I28" s="308"/>
      <c r="J28" s="271"/>
      <c r="K28" s="271"/>
      <c r="L28" s="308"/>
      <c r="M28" s="462"/>
      <c r="N28" s="459"/>
      <c r="O28" s="38"/>
      <c r="P28" s="46"/>
      <c r="Q28" s="187"/>
      <c r="R28" s="47"/>
    </row>
    <row r="29" spans="1:18" ht="40" hidden="1" customHeight="1" x14ac:dyDescent="0.3">
      <c r="A29" s="35" t="s">
        <v>373</v>
      </c>
      <c r="B29" s="36" t="s">
        <v>251</v>
      </c>
      <c r="C29" s="36" t="s">
        <v>81</v>
      </c>
      <c r="D29" s="36"/>
      <c r="E29" s="37"/>
      <c r="F29" s="576">
        <v>27</v>
      </c>
      <c r="G29" s="271"/>
      <c r="H29" s="271"/>
      <c r="I29" s="271"/>
      <c r="J29" s="305"/>
      <c r="K29" s="271"/>
      <c r="L29" s="271"/>
      <c r="M29" s="462"/>
      <c r="N29" s="459"/>
      <c r="O29" s="36"/>
      <c r="P29" s="73"/>
      <c r="Q29" s="187"/>
      <c r="R29" s="74"/>
    </row>
    <row r="30" spans="1:18" ht="40" hidden="1" customHeight="1" x14ac:dyDescent="0.3">
      <c r="A30" s="35" t="s">
        <v>362</v>
      </c>
      <c r="B30" s="36" t="s">
        <v>370</v>
      </c>
      <c r="C30" s="36" t="s">
        <v>16</v>
      </c>
      <c r="D30" s="36"/>
      <c r="E30" s="37"/>
      <c r="F30" s="567">
        <v>19</v>
      </c>
      <c r="G30" s="271"/>
      <c r="H30" s="308"/>
      <c r="I30" s="308"/>
      <c r="J30" s="271"/>
      <c r="K30" s="309"/>
      <c r="L30" s="271"/>
      <c r="M30" s="462"/>
      <c r="N30" s="465"/>
      <c r="O30" s="38"/>
      <c r="P30" s="46"/>
      <c r="Q30" s="187"/>
      <c r="R30" s="47"/>
    </row>
    <row r="31" spans="1:18" ht="40" customHeight="1" thickBot="1" x14ac:dyDescent="0.35">
      <c r="A31" s="35" t="s">
        <v>362</v>
      </c>
      <c r="B31" s="36" t="s">
        <v>371</v>
      </c>
      <c r="C31" s="36" t="s">
        <v>101</v>
      </c>
      <c r="D31" s="36"/>
      <c r="E31" s="37"/>
      <c r="F31" s="566">
        <v>23</v>
      </c>
      <c r="G31" s="271"/>
      <c r="H31" s="309"/>
      <c r="I31" s="309"/>
      <c r="J31" s="271"/>
      <c r="K31" s="271"/>
      <c r="L31" s="309"/>
      <c r="M31" s="462"/>
      <c r="N31" s="459"/>
      <c r="O31" s="38"/>
      <c r="P31" s="46"/>
      <c r="Q31" s="185"/>
      <c r="R31" s="47"/>
    </row>
    <row r="32" spans="1:18" ht="40" hidden="1" customHeight="1" x14ac:dyDescent="0.3">
      <c r="A32" s="35" t="s">
        <v>373</v>
      </c>
      <c r="B32" s="36" t="s">
        <v>374</v>
      </c>
      <c r="C32" s="36" t="s">
        <v>81</v>
      </c>
      <c r="D32" s="36"/>
      <c r="E32" s="36"/>
      <c r="F32" s="576">
        <v>27</v>
      </c>
      <c r="G32" s="306"/>
      <c r="H32" s="271"/>
      <c r="I32" s="308"/>
      <c r="J32" s="271"/>
      <c r="K32" s="308"/>
      <c r="L32" s="271"/>
      <c r="M32" s="462"/>
      <c r="N32" s="459"/>
      <c r="O32" s="38"/>
      <c r="P32" s="46"/>
      <c r="Q32" s="185"/>
      <c r="R32" s="47"/>
    </row>
    <row r="33" spans="1:19" ht="40" customHeight="1" thickBot="1" x14ac:dyDescent="0.35">
      <c r="A33" s="35" t="s">
        <v>373</v>
      </c>
      <c r="B33" s="36" t="s">
        <v>375</v>
      </c>
      <c r="C33" s="36" t="s">
        <v>81</v>
      </c>
      <c r="D33" s="36"/>
      <c r="E33" s="37"/>
      <c r="F33" s="581">
        <v>27</v>
      </c>
      <c r="G33" s="306"/>
      <c r="H33" s="271"/>
      <c r="I33" s="308"/>
      <c r="J33" s="271"/>
      <c r="K33" s="308"/>
      <c r="L33" s="271"/>
      <c r="M33" s="462"/>
      <c r="N33" s="459"/>
      <c r="O33" s="38"/>
      <c r="P33" s="46"/>
      <c r="Q33" s="185"/>
      <c r="R33" s="47"/>
    </row>
    <row r="34" spans="1:19" ht="40" customHeight="1" thickBot="1" x14ac:dyDescent="0.35">
      <c r="A34" s="35" t="s">
        <v>373</v>
      </c>
      <c r="B34" s="36" t="s">
        <v>376</v>
      </c>
      <c r="C34" s="36" t="s">
        <v>81</v>
      </c>
      <c r="D34" s="36"/>
      <c r="E34" s="36"/>
      <c r="F34" s="581">
        <v>27</v>
      </c>
      <c r="G34" s="271"/>
      <c r="H34" s="271"/>
      <c r="I34" s="308"/>
      <c r="J34" s="271"/>
      <c r="K34" s="271"/>
      <c r="L34" s="308"/>
      <c r="M34" s="462"/>
      <c r="N34" s="459"/>
      <c r="O34" s="38"/>
      <c r="P34" s="46"/>
      <c r="Q34" s="185"/>
      <c r="R34" s="47"/>
    </row>
    <row r="35" spans="1:19" ht="40" customHeight="1" thickBot="1" x14ac:dyDescent="0.35">
      <c r="A35" s="35" t="s">
        <v>373</v>
      </c>
      <c r="B35" s="36" t="s">
        <v>251</v>
      </c>
      <c r="C35" s="36" t="s">
        <v>81</v>
      </c>
      <c r="D35" s="36"/>
      <c r="E35" s="37"/>
      <c r="F35" s="590">
        <v>27</v>
      </c>
      <c r="G35" s="271"/>
      <c r="H35" s="271"/>
      <c r="I35" s="308"/>
      <c r="J35" s="271"/>
      <c r="K35" s="309"/>
      <c r="L35" s="271"/>
      <c r="M35" s="458"/>
      <c r="N35" s="459"/>
      <c r="O35" s="38"/>
      <c r="P35" s="46"/>
      <c r="Q35" s="185"/>
      <c r="R35" s="74"/>
    </row>
    <row r="36" spans="1:19" ht="40" customHeight="1" thickBot="1" x14ac:dyDescent="0.35">
      <c r="A36" s="35" t="s">
        <v>377</v>
      </c>
      <c r="B36" s="36" t="s">
        <v>378</v>
      </c>
      <c r="C36" s="36" t="s">
        <v>20</v>
      </c>
      <c r="D36" s="36"/>
      <c r="E36" s="36"/>
      <c r="F36" s="583">
        <v>24</v>
      </c>
      <c r="G36" s="271"/>
      <c r="H36" s="305"/>
      <c r="I36" s="308"/>
      <c r="J36" s="271"/>
      <c r="K36" s="271"/>
      <c r="L36" s="308"/>
      <c r="M36" s="458"/>
      <c r="N36" s="459"/>
      <c r="O36" s="36" t="s">
        <v>259</v>
      </c>
      <c r="P36" s="46" t="s">
        <v>259</v>
      </c>
      <c r="Q36" s="185"/>
      <c r="R36" s="47"/>
    </row>
    <row r="37" spans="1:19" ht="40" customHeight="1" thickBot="1" x14ac:dyDescent="0.45">
      <c r="A37" s="35" t="s">
        <v>377</v>
      </c>
      <c r="B37" s="36" t="s">
        <v>394</v>
      </c>
      <c r="C37" s="36" t="s">
        <v>101</v>
      </c>
      <c r="D37" s="36"/>
      <c r="E37" s="36"/>
      <c r="F37" s="610">
        <v>24</v>
      </c>
      <c r="G37" s="338"/>
      <c r="H37" s="338"/>
      <c r="I37" s="338"/>
      <c r="J37" s="338"/>
      <c r="K37" s="338"/>
      <c r="L37" s="338"/>
      <c r="M37" s="466"/>
      <c r="N37" s="467"/>
      <c r="O37" s="32"/>
      <c r="P37" s="85"/>
      <c r="Q37" s="264"/>
      <c r="R37" s="265"/>
      <c r="S37" s="259"/>
    </row>
    <row r="38" spans="1:19" ht="40" customHeight="1" thickBot="1" x14ac:dyDescent="0.35">
      <c r="A38" s="35" t="s">
        <v>377</v>
      </c>
      <c r="B38" s="36" t="s">
        <v>379</v>
      </c>
      <c r="C38" s="36" t="s">
        <v>44</v>
      </c>
      <c r="D38" s="36"/>
      <c r="E38" s="36"/>
      <c r="F38" s="561">
        <v>30</v>
      </c>
      <c r="G38" s="305"/>
      <c r="H38" s="308"/>
      <c r="I38" s="308"/>
      <c r="J38" s="305"/>
      <c r="K38" s="271"/>
      <c r="L38" s="308"/>
      <c r="M38" s="468"/>
      <c r="N38" s="459"/>
      <c r="O38" s="38"/>
      <c r="P38" s="46"/>
      <c r="Q38" s="264"/>
      <c r="R38" s="253"/>
      <c r="S38" s="259"/>
    </row>
    <row r="39" spans="1:19" ht="40" customHeight="1" thickBot="1" x14ac:dyDescent="0.35">
      <c r="A39" s="50" t="s">
        <v>380</v>
      </c>
      <c r="B39" s="36" t="s">
        <v>383</v>
      </c>
      <c r="C39" s="36" t="s">
        <v>97</v>
      </c>
      <c r="D39" s="36"/>
      <c r="E39" s="37"/>
      <c r="F39" s="564">
        <v>25</v>
      </c>
      <c r="G39" s="271"/>
      <c r="H39" s="271"/>
      <c r="I39" s="309"/>
      <c r="J39" s="271"/>
      <c r="K39" s="271"/>
      <c r="L39" s="271"/>
      <c r="M39" s="458"/>
      <c r="N39" s="459"/>
      <c r="O39" s="36"/>
      <c r="P39" s="73"/>
      <c r="Q39" s="264"/>
      <c r="R39" s="253"/>
    </row>
    <row r="40" spans="1:19" ht="40" customHeight="1" thickBot="1" x14ac:dyDescent="0.35">
      <c r="A40" s="50" t="s">
        <v>380</v>
      </c>
      <c r="B40" s="36" t="s">
        <v>384</v>
      </c>
      <c r="C40" s="36" t="s">
        <v>75</v>
      </c>
      <c r="D40" s="36"/>
      <c r="E40" s="36"/>
      <c r="F40" s="584">
        <v>24</v>
      </c>
      <c r="G40" s="270"/>
      <c r="H40" s="270"/>
      <c r="I40" s="270"/>
      <c r="J40" s="270"/>
      <c r="K40" s="270"/>
      <c r="L40" s="270"/>
      <c r="M40" s="469"/>
      <c r="N40" s="470"/>
      <c r="O40" s="88"/>
      <c r="P40" s="94"/>
      <c r="Q40" s="266"/>
      <c r="R40" s="253"/>
    </row>
    <row r="41" spans="1:19" ht="40" hidden="1" customHeight="1" x14ac:dyDescent="0.3">
      <c r="A41" s="50" t="s">
        <v>380</v>
      </c>
      <c r="B41" s="36" t="s">
        <v>385</v>
      </c>
      <c r="C41" s="36" t="s">
        <v>64</v>
      </c>
      <c r="D41" s="36"/>
      <c r="E41" s="36"/>
      <c r="F41" s="576">
        <v>28</v>
      </c>
      <c r="G41" s="321"/>
      <c r="H41" s="271"/>
      <c r="I41" s="320"/>
      <c r="J41" s="271"/>
      <c r="K41" s="271"/>
      <c r="L41" s="271"/>
      <c r="M41" s="471"/>
      <c r="N41" s="459"/>
      <c r="O41" s="38"/>
      <c r="P41" s="46"/>
      <c r="Q41" s="253"/>
      <c r="R41" s="253"/>
    </row>
    <row r="42" spans="1:19" ht="40" hidden="1" customHeight="1" x14ac:dyDescent="0.3">
      <c r="A42" s="312"/>
      <c r="B42" s="305"/>
      <c r="C42" s="305"/>
      <c r="D42" s="305"/>
      <c r="E42" s="305"/>
      <c r="F42" s="578"/>
      <c r="G42" s="306"/>
      <c r="H42" s="271"/>
      <c r="I42" s="308"/>
      <c r="J42" s="271"/>
      <c r="K42" s="309"/>
      <c r="L42" s="271"/>
      <c r="M42" s="458"/>
      <c r="N42" s="459"/>
      <c r="O42" s="36"/>
      <c r="P42" s="46"/>
      <c r="Q42" s="253"/>
      <c r="R42" s="253"/>
    </row>
    <row r="43" spans="1:19" ht="40" hidden="1" customHeight="1" x14ac:dyDescent="0.3">
      <c r="A43" s="312"/>
      <c r="B43" s="305"/>
      <c r="C43" s="305"/>
      <c r="D43" s="305"/>
      <c r="E43" s="305"/>
      <c r="F43" s="578"/>
      <c r="G43" s="271"/>
      <c r="H43" s="271"/>
      <c r="I43" s="309"/>
      <c r="J43" s="271"/>
      <c r="K43" s="271"/>
      <c r="L43" s="271"/>
      <c r="M43" s="460"/>
      <c r="N43" s="459"/>
      <c r="O43" s="36"/>
      <c r="P43" s="73"/>
      <c r="Q43" s="252"/>
      <c r="R43" s="252"/>
    </row>
    <row r="44" spans="1:19" ht="40" hidden="1" customHeight="1" x14ac:dyDescent="0.3">
      <c r="A44" s="312"/>
      <c r="B44" s="305"/>
      <c r="C44" s="305"/>
      <c r="D44" s="305"/>
      <c r="E44" s="305"/>
      <c r="F44" s="577"/>
      <c r="G44" s="271"/>
      <c r="H44" s="271"/>
      <c r="I44" s="271"/>
      <c r="J44" s="271"/>
      <c r="K44" s="271"/>
      <c r="L44" s="271"/>
      <c r="M44" s="462"/>
      <c r="N44" s="459"/>
      <c r="O44" s="79"/>
      <c r="P44" s="46"/>
      <c r="Q44" s="253"/>
      <c r="R44" s="253"/>
    </row>
    <row r="45" spans="1:19" ht="40" hidden="1" customHeight="1" x14ac:dyDescent="0.3">
      <c r="A45" s="312"/>
      <c r="B45" s="305"/>
      <c r="C45" s="305"/>
      <c r="D45" s="305"/>
      <c r="E45" s="306"/>
      <c r="F45" s="577"/>
      <c r="G45" s="306"/>
      <c r="H45" s="271"/>
      <c r="I45" s="271"/>
      <c r="J45" s="271"/>
      <c r="K45" s="308"/>
      <c r="L45" s="271"/>
      <c r="M45" s="460"/>
      <c r="N45" s="459"/>
      <c r="O45" s="38"/>
      <c r="P45" s="46"/>
      <c r="Q45" s="253"/>
      <c r="R45" s="253"/>
    </row>
    <row r="46" spans="1:19" ht="40" customHeight="1" thickBot="1" x14ac:dyDescent="0.35">
      <c r="A46" s="50" t="s">
        <v>380</v>
      </c>
      <c r="B46" s="36" t="s">
        <v>385</v>
      </c>
      <c r="C46" s="36" t="s">
        <v>64</v>
      </c>
      <c r="D46" s="36"/>
      <c r="E46" s="36"/>
      <c r="F46" s="584">
        <v>28</v>
      </c>
      <c r="G46" s="270"/>
      <c r="H46" s="270"/>
      <c r="I46" s="270"/>
      <c r="J46" s="270"/>
      <c r="K46" s="270"/>
      <c r="L46" s="270"/>
      <c r="M46" s="469"/>
      <c r="N46" s="470"/>
      <c r="O46" s="88"/>
      <c r="P46" s="94"/>
      <c r="Q46" s="267"/>
      <c r="R46" s="253"/>
    </row>
    <row r="47" spans="1:19" ht="40" hidden="1" customHeight="1" x14ac:dyDescent="0.3">
      <c r="A47" s="312"/>
      <c r="B47" s="305"/>
      <c r="C47" s="305"/>
      <c r="D47" s="305"/>
      <c r="E47" s="305"/>
      <c r="F47" s="578"/>
      <c r="G47" s="271"/>
      <c r="H47" s="271"/>
      <c r="I47" s="309"/>
      <c r="J47" s="271"/>
      <c r="K47" s="308"/>
      <c r="L47" s="271"/>
      <c r="M47" s="460"/>
      <c r="N47" s="459"/>
      <c r="O47" s="36"/>
      <c r="P47" s="46"/>
      <c r="Q47" s="253"/>
      <c r="R47" s="253"/>
    </row>
    <row r="48" spans="1:19" ht="40" hidden="1" customHeight="1" x14ac:dyDescent="0.3">
      <c r="A48" s="312"/>
      <c r="B48" s="305"/>
      <c r="C48" s="305"/>
      <c r="D48" s="305"/>
      <c r="E48" s="330"/>
      <c r="F48" s="578"/>
      <c r="G48" s="271"/>
      <c r="H48" s="271"/>
      <c r="I48" s="271"/>
      <c r="J48" s="271"/>
      <c r="K48" s="308"/>
      <c r="L48" s="271"/>
      <c r="M48" s="460"/>
      <c r="N48" s="459"/>
      <c r="O48" s="79"/>
      <c r="P48" s="46"/>
      <c r="Q48" s="253"/>
      <c r="R48" s="253"/>
    </row>
    <row r="49" spans="1:18" ht="40" customHeight="1" thickBot="1" x14ac:dyDescent="0.35">
      <c r="A49" s="582" t="s">
        <v>386</v>
      </c>
      <c r="B49" s="97" t="s">
        <v>389</v>
      </c>
      <c r="C49" s="97" t="s">
        <v>352</v>
      </c>
      <c r="D49" s="98"/>
      <c r="E49" s="99"/>
      <c r="F49" s="591">
        <v>29</v>
      </c>
      <c r="G49" s="453"/>
      <c r="H49" s="372"/>
      <c r="I49" s="372"/>
      <c r="J49" s="453"/>
      <c r="K49" s="453"/>
      <c r="L49" s="453"/>
      <c r="M49" s="472"/>
      <c r="N49" s="473"/>
      <c r="O49" s="182"/>
      <c r="P49" s="110"/>
      <c r="Q49" s="268"/>
      <c r="R49" s="252"/>
    </row>
    <row r="50" spans="1:18" ht="40" customHeight="1" thickBot="1" x14ac:dyDescent="0.35">
      <c r="A50" s="304"/>
      <c r="B50" s="305"/>
      <c r="C50" s="305"/>
      <c r="D50" s="305"/>
      <c r="E50" s="305"/>
      <c r="F50" s="306"/>
      <c r="G50" s="453"/>
      <c r="H50" s="453"/>
      <c r="I50" s="454"/>
      <c r="J50" s="453"/>
      <c r="K50" s="454"/>
      <c r="L50" s="453"/>
      <c r="M50" s="474"/>
      <c r="N50" s="473"/>
      <c r="O50" s="183" t="s">
        <v>275</v>
      </c>
      <c r="P50" s="110"/>
      <c r="Q50" s="253"/>
      <c r="R50" s="253"/>
    </row>
    <row r="51" spans="1:18" ht="40" hidden="1" customHeight="1" x14ac:dyDescent="0.3">
      <c r="A51" s="312"/>
      <c r="B51" s="305"/>
      <c r="C51" s="305"/>
      <c r="D51" s="305"/>
      <c r="E51" s="306"/>
      <c r="F51" s="271"/>
      <c r="G51" s="271"/>
      <c r="H51" s="309"/>
      <c r="I51" s="309"/>
      <c r="J51" s="271"/>
      <c r="K51" s="271"/>
      <c r="L51" s="309"/>
      <c r="M51" s="462"/>
      <c r="N51" s="459"/>
      <c r="O51" s="38"/>
      <c r="P51" s="46"/>
      <c r="Q51" s="253"/>
      <c r="R51" s="253"/>
    </row>
    <row r="52" spans="1:18" ht="40" hidden="1" customHeight="1" x14ac:dyDescent="0.3">
      <c r="A52" s="312"/>
      <c r="B52" s="305"/>
      <c r="C52" s="305"/>
      <c r="D52" s="305"/>
      <c r="E52" s="306"/>
      <c r="F52" s="271"/>
      <c r="G52" s="271"/>
      <c r="H52" s="305"/>
      <c r="I52" s="309"/>
      <c r="J52" s="271"/>
      <c r="K52" s="271"/>
      <c r="L52" s="309"/>
      <c r="M52" s="460"/>
      <c r="N52" s="459"/>
      <c r="O52" s="36"/>
      <c r="P52" s="46"/>
      <c r="Q52" s="253"/>
      <c r="R52" s="253"/>
    </row>
    <row r="53" spans="1:18" ht="40" customHeight="1" thickBot="1" x14ac:dyDescent="0.4">
      <c r="A53" s="452"/>
      <c r="B53" s="305"/>
      <c r="C53" s="305"/>
      <c r="D53" s="305"/>
      <c r="E53" s="306"/>
      <c r="F53" s="306"/>
      <c r="G53" s="337"/>
      <c r="H53" s="259"/>
      <c r="I53" s="259"/>
      <c r="J53" s="259"/>
      <c r="K53" s="259"/>
      <c r="L53" s="259"/>
      <c r="M53" s="464"/>
      <c r="N53" s="459"/>
      <c r="O53" s="184"/>
      <c r="P53" s="73"/>
      <c r="Q53" s="252"/>
      <c r="R53" s="189"/>
    </row>
    <row r="54" spans="1:18" ht="40" customHeight="1" thickBot="1" x14ac:dyDescent="0.4">
      <c r="A54" s="371"/>
      <c r="B54" s="305"/>
      <c r="C54" s="305"/>
      <c r="D54" s="305"/>
      <c r="E54" s="305"/>
      <c r="F54" s="306"/>
      <c r="G54" s="271"/>
      <c r="H54" s="271"/>
      <c r="I54" s="271"/>
      <c r="J54" s="308"/>
      <c r="K54" s="271"/>
      <c r="L54" s="271"/>
      <c r="M54" s="458"/>
      <c r="N54" s="459"/>
      <c r="O54" s="184"/>
      <c r="P54" s="73"/>
      <c r="Q54" s="252"/>
      <c r="R54" s="189"/>
    </row>
    <row r="55" spans="1:18" ht="40" customHeight="1" x14ac:dyDescent="0.35">
      <c r="A55" s="371"/>
      <c r="B55" s="305"/>
      <c r="C55" s="305"/>
      <c r="D55" s="305"/>
      <c r="E55" s="305"/>
      <c r="F55" s="306"/>
      <c r="G55" s="271"/>
      <c r="H55" s="271"/>
      <c r="I55" s="271"/>
      <c r="J55" s="308"/>
      <c r="K55" s="271"/>
      <c r="L55" s="271"/>
      <c r="M55" s="458"/>
      <c r="N55" s="459"/>
      <c r="O55" s="140"/>
      <c r="P55" s="73"/>
      <c r="Q55" s="252"/>
      <c r="R55" s="189"/>
    </row>
    <row r="56" spans="1:18" ht="40" customHeight="1" x14ac:dyDescent="0.35">
      <c r="A56" s="452"/>
      <c r="B56" s="305"/>
      <c r="C56" s="305"/>
      <c r="D56" s="305"/>
      <c r="E56" s="306"/>
      <c r="F56" s="306"/>
      <c r="G56" s="337"/>
      <c r="H56" s="259"/>
      <c r="I56" s="259"/>
      <c r="J56" s="259"/>
      <c r="K56" s="259"/>
      <c r="L56" s="259"/>
      <c r="M56" s="464"/>
      <c r="N56" s="459"/>
      <c r="O56" s="141"/>
      <c r="P56" s="46"/>
      <c r="Q56" s="253"/>
      <c r="R56" s="189"/>
    </row>
    <row r="57" spans="1:18" ht="40" customHeight="1" thickBot="1" x14ac:dyDescent="0.35">
      <c r="A57" s="304"/>
      <c r="B57" s="305"/>
      <c r="C57" s="305"/>
      <c r="D57" s="305"/>
      <c r="E57" s="305"/>
      <c r="F57" s="306"/>
      <c r="G57" s="271"/>
      <c r="H57" s="271"/>
      <c r="I57" s="271"/>
      <c r="J57" s="308"/>
      <c r="K57" s="271"/>
      <c r="L57" s="271"/>
      <c r="M57" s="462"/>
      <c r="N57" s="459"/>
      <c r="O57" s="140"/>
      <c r="P57" s="73"/>
      <c r="Q57" s="252"/>
      <c r="R57" s="253"/>
    </row>
    <row r="58" spans="1:18" ht="40" hidden="1" customHeight="1" x14ac:dyDescent="0.3">
      <c r="A58" s="312"/>
      <c r="B58" s="305"/>
      <c r="C58" s="305"/>
      <c r="D58" s="305"/>
      <c r="E58" s="305"/>
      <c r="F58" s="306"/>
      <c r="G58" s="306"/>
      <c r="H58" s="271"/>
      <c r="I58" s="271"/>
      <c r="J58" s="271"/>
      <c r="K58" s="308"/>
      <c r="L58" s="271"/>
      <c r="M58" s="462"/>
      <c r="N58" s="459"/>
      <c r="O58" s="38"/>
      <c r="P58" s="46"/>
      <c r="Q58" s="253"/>
      <c r="R58" s="253"/>
    </row>
    <row r="59" spans="1:18" ht="40" hidden="1" customHeight="1" x14ac:dyDescent="0.3">
      <c r="A59" s="312"/>
      <c r="B59" s="305"/>
      <c r="C59" s="305"/>
      <c r="D59" s="305"/>
      <c r="E59" s="306"/>
      <c r="F59" s="306"/>
      <c r="G59" s="271"/>
      <c r="H59" s="271"/>
      <c r="I59" s="309"/>
      <c r="J59" s="271"/>
      <c r="K59" s="271"/>
      <c r="L59" s="308"/>
      <c r="M59" s="462"/>
      <c r="N59" s="459"/>
      <c r="O59" s="38"/>
      <c r="P59" s="46"/>
      <c r="Q59" s="253"/>
      <c r="R59" s="253"/>
    </row>
    <row r="60" spans="1:18" ht="40" hidden="1" customHeight="1" x14ac:dyDescent="0.3">
      <c r="A60" s="312"/>
      <c r="B60" s="305"/>
      <c r="C60" s="305"/>
      <c r="D60" s="305"/>
      <c r="E60" s="306"/>
      <c r="F60" s="271"/>
      <c r="G60" s="271"/>
      <c r="H60" s="308"/>
      <c r="I60" s="308"/>
      <c r="J60" s="271"/>
      <c r="K60" s="271"/>
      <c r="L60" s="308"/>
      <c r="M60" s="462"/>
      <c r="N60" s="459"/>
      <c r="O60" s="38"/>
      <c r="P60" s="46"/>
      <c r="Q60" s="253"/>
      <c r="R60" s="253"/>
    </row>
    <row r="61" spans="1:18" ht="40" customHeight="1" thickBot="1" x14ac:dyDescent="0.35">
      <c r="A61" s="304"/>
      <c r="B61" s="305"/>
      <c r="C61" s="305"/>
      <c r="D61" s="305"/>
      <c r="E61" s="305"/>
      <c r="F61" s="306"/>
      <c r="G61" s="271"/>
      <c r="H61" s="309"/>
      <c r="I61" s="271"/>
      <c r="J61" s="309"/>
      <c r="K61" s="308"/>
      <c r="L61" s="271"/>
      <c r="M61" s="462"/>
      <c r="N61" s="459"/>
      <c r="O61" s="36" t="s">
        <v>275</v>
      </c>
      <c r="P61" s="73" t="s">
        <v>264</v>
      </c>
      <c r="Q61" s="252"/>
      <c r="R61" s="253"/>
    </row>
    <row r="62" spans="1:18" ht="40" customHeight="1" thickBot="1" x14ac:dyDescent="0.35">
      <c r="A62" s="304"/>
      <c r="B62" s="305"/>
      <c r="C62" s="305"/>
      <c r="D62" s="305"/>
      <c r="E62" s="306"/>
      <c r="F62" s="271"/>
      <c r="G62" s="271"/>
      <c r="H62" s="309"/>
      <c r="I62" s="308"/>
      <c r="J62" s="271"/>
      <c r="K62" s="271"/>
      <c r="L62" s="271"/>
      <c r="M62" s="458"/>
      <c r="N62" s="459"/>
      <c r="O62" s="36"/>
      <c r="P62" s="46"/>
      <c r="Q62" s="269"/>
      <c r="R62" s="253"/>
    </row>
    <row r="63" spans="1:18" ht="40" hidden="1" customHeight="1" x14ac:dyDescent="0.25">
      <c r="A63" s="270"/>
      <c r="B63" s="270"/>
      <c r="C63" s="270"/>
      <c r="D63" s="270"/>
      <c r="E63" s="270"/>
      <c r="F63" s="270"/>
      <c r="G63" s="270"/>
      <c r="H63" s="270"/>
      <c r="I63" s="270"/>
      <c r="J63" s="270"/>
      <c r="K63" s="270"/>
      <c r="L63" s="270"/>
      <c r="M63" s="469"/>
      <c r="N63" s="470"/>
      <c r="O63" s="88"/>
      <c r="P63" s="88"/>
      <c r="Q63" s="270"/>
      <c r="R63" s="253"/>
    </row>
    <row r="64" spans="1:18" ht="40" customHeight="1" thickBot="1" x14ac:dyDescent="0.4">
      <c r="A64" s="304"/>
      <c r="B64" s="305"/>
      <c r="C64" s="305"/>
      <c r="D64" s="305"/>
      <c r="E64" s="306"/>
      <c r="F64" s="271"/>
      <c r="G64" s="271"/>
      <c r="H64" s="309"/>
      <c r="I64" s="309"/>
      <c r="J64" s="271"/>
      <c r="K64" s="271"/>
      <c r="L64" s="309"/>
      <c r="M64" s="462"/>
      <c r="N64" s="459"/>
      <c r="O64" s="38"/>
      <c r="P64" s="38"/>
      <c r="Q64" s="271"/>
      <c r="R64" s="189"/>
    </row>
    <row r="65" spans="1:18" ht="40" customHeight="1" thickBot="1" x14ac:dyDescent="0.35">
      <c r="A65" s="304"/>
      <c r="B65" s="305"/>
      <c r="C65" s="305"/>
      <c r="D65" s="305"/>
      <c r="E65" s="306"/>
      <c r="F65" s="271"/>
      <c r="G65" s="271"/>
      <c r="H65" s="309"/>
      <c r="I65" s="308"/>
      <c r="J65" s="271"/>
      <c r="K65" s="271"/>
      <c r="L65" s="271"/>
      <c r="M65" s="458"/>
      <c r="N65" s="459"/>
      <c r="O65" s="36"/>
      <c r="P65" s="38"/>
      <c r="Q65" s="272"/>
      <c r="R65" s="253"/>
    </row>
    <row r="66" spans="1:18" ht="40" hidden="1" customHeight="1" x14ac:dyDescent="0.3">
      <c r="A66" s="270"/>
      <c r="B66" s="373"/>
      <c r="C66" s="373"/>
      <c r="D66" s="305"/>
      <c r="E66" s="306"/>
      <c r="F66" s="271"/>
      <c r="G66" s="271"/>
      <c r="H66" s="309"/>
      <c r="I66" s="309"/>
      <c r="J66" s="271"/>
      <c r="K66" s="271"/>
      <c r="L66" s="309"/>
      <c r="M66" s="462"/>
      <c r="N66" s="459"/>
      <c r="O66" s="38"/>
      <c r="P66" s="46"/>
      <c r="Q66" s="270"/>
      <c r="R66" s="253"/>
    </row>
    <row r="67" spans="1:18" ht="40" customHeight="1" thickBot="1" x14ac:dyDescent="0.35">
      <c r="A67" s="455"/>
      <c r="B67" s="305"/>
      <c r="C67" s="305"/>
      <c r="D67" s="305"/>
      <c r="E67" s="306"/>
      <c r="F67" s="306"/>
      <c r="G67" s="271"/>
      <c r="H67" s="308"/>
      <c r="I67" s="271"/>
      <c r="J67" s="308"/>
      <c r="K67" s="271"/>
      <c r="L67" s="271"/>
      <c r="M67" s="458"/>
      <c r="N67" s="459"/>
      <c r="O67" s="38"/>
      <c r="P67" s="46"/>
      <c r="Q67" s="253"/>
      <c r="R67" s="253"/>
    </row>
    <row r="68" spans="1:18" ht="40" hidden="1" customHeight="1" x14ac:dyDescent="0.3">
      <c r="A68" s="312"/>
      <c r="B68" s="305"/>
      <c r="C68" s="305"/>
      <c r="D68" s="305"/>
      <c r="E68" s="306"/>
      <c r="F68" s="271"/>
      <c r="G68" s="271"/>
      <c r="H68" s="309"/>
      <c r="I68" s="309"/>
      <c r="J68" s="271"/>
      <c r="K68" s="271"/>
      <c r="L68" s="309"/>
      <c r="M68" s="462"/>
      <c r="N68" s="459"/>
      <c r="O68" s="38"/>
      <c r="P68" s="46"/>
      <c r="Q68" s="47"/>
      <c r="R68" s="47"/>
    </row>
    <row r="69" spans="1:18" ht="40" hidden="1" customHeight="1" x14ac:dyDescent="0.3">
      <c r="A69" s="312"/>
      <c r="B69" s="305"/>
      <c r="C69" s="305"/>
      <c r="D69" s="305"/>
      <c r="E69" s="306"/>
      <c r="F69" s="271"/>
      <c r="G69" s="271"/>
      <c r="H69" s="305"/>
      <c r="I69" s="309"/>
      <c r="J69" s="271"/>
      <c r="K69" s="271"/>
      <c r="L69" s="309"/>
      <c r="M69" s="460"/>
      <c r="N69" s="459"/>
      <c r="O69" s="36"/>
      <c r="P69" s="46"/>
      <c r="Q69" s="47"/>
      <c r="R69" s="47"/>
    </row>
    <row r="70" spans="1:18" ht="40" hidden="1" customHeight="1" x14ac:dyDescent="0.3">
      <c r="A70" s="312"/>
      <c r="B70" s="305"/>
      <c r="C70" s="305"/>
      <c r="D70" s="305"/>
      <c r="E70" s="305"/>
      <c r="F70" s="306"/>
      <c r="G70" s="271"/>
      <c r="H70" s="271"/>
      <c r="I70" s="309"/>
      <c r="J70" s="271"/>
      <c r="K70" s="271"/>
      <c r="L70" s="271"/>
      <c r="M70" s="458"/>
      <c r="N70" s="459"/>
      <c r="O70" s="36"/>
      <c r="P70" s="73"/>
      <c r="Q70" s="74"/>
      <c r="R70" s="74"/>
    </row>
    <row r="71" spans="1:18" ht="40" hidden="1" customHeight="1" x14ac:dyDescent="0.3">
      <c r="A71" s="327"/>
      <c r="B71" s="305"/>
      <c r="C71" s="305"/>
      <c r="D71" s="305"/>
      <c r="E71" s="306"/>
      <c r="F71" s="306"/>
      <c r="G71" s="271"/>
      <c r="H71" s="308"/>
      <c r="I71" s="271"/>
      <c r="J71" s="308"/>
      <c r="K71" s="271"/>
      <c r="L71" s="271"/>
      <c r="M71" s="458"/>
      <c r="N71" s="459"/>
      <c r="O71" s="38"/>
      <c r="P71" s="46"/>
      <c r="Q71" s="47"/>
      <c r="R71" s="47"/>
    </row>
    <row r="72" spans="1:18" ht="30" customHeight="1" thickBot="1" x14ac:dyDescent="0.35">
      <c r="A72" s="304"/>
      <c r="B72" s="305"/>
      <c r="C72" s="305"/>
      <c r="D72" s="305"/>
      <c r="E72" s="305"/>
      <c r="F72" s="306"/>
      <c r="G72" s="271"/>
      <c r="H72" s="271"/>
      <c r="I72" s="271"/>
      <c r="J72" s="308"/>
      <c r="K72" s="271"/>
      <c r="L72" s="271"/>
      <c r="M72" s="462"/>
      <c r="N72" s="459"/>
      <c r="O72" s="36"/>
      <c r="P72" s="73"/>
      <c r="Q72" s="74"/>
      <c r="R72" s="74"/>
    </row>
    <row r="73" spans="1:18" ht="33.75" customHeight="1" thickBot="1" x14ac:dyDescent="0.35">
      <c r="A73" s="304"/>
      <c r="B73" s="305"/>
      <c r="C73" s="305"/>
      <c r="D73" s="305"/>
      <c r="E73" s="306"/>
      <c r="F73" s="271"/>
      <c r="G73" s="271"/>
      <c r="H73" s="308"/>
      <c r="I73" s="308"/>
      <c r="J73" s="271"/>
      <c r="K73" s="271"/>
      <c r="L73" s="271"/>
      <c r="M73" s="462"/>
      <c r="N73" s="459"/>
      <c r="O73" s="38"/>
      <c r="P73" s="46"/>
      <c r="Q73" s="47"/>
      <c r="R73" s="47"/>
    </row>
    <row r="74" spans="1:18" ht="33.75" customHeight="1" x14ac:dyDescent="0.3">
      <c r="A74" s="304"/>
      <c r="B74" s="305"/>
      <c r="C74" s="305"/>
      <c r="D74" s="305"/>
      <c r="E74" s="306"/>
      <c r="F74" s="306"/>
      <c r="G74" s="271"/>
      <c r="H74" s="271"/>
      <c r="I74" s="308"/>
      <c r="J74" s="271"/>
      <c r="K74" s="271"/>
      <c r="L74" s="308"/>
      <c r="M74" s="462"/>
      <c r="N74" s="475"/>
      <c r="O74" s="126"/>
      <c r="P74" s="126"/>
      <c r="Q74" s="126"/>
      <c r="R74" s="126"/>
    </row>
    <row r="75" spans="1:18" ht="27.75" customHeight="1" x14ac:dyDescent="0.3">
      <c r="A75" s="371"/>
      <c r="B75" s="305"/>
      <c r="C75" s="305"/>
      <c r="D75" s="305"/>
      <c r="E75" s="305"/>
      <c r="F75" s="306"/>
      <c r="G75" s="271"/>
      <c r="H75" s="271"/>
      <c r="I75" s="271"/>
      <c r="J75" s="308"/>
      <c r="K75" s="271"/>
      <c r="L75" s="271"/>
      <c r="M75" s="458"/>
      <c r="N75" s="476"/>
      <c r="O75" s="119"/>
      <c r="P75" s="126"/>
      <c r="Q75" s="126"/>
      <c r="R75" s="126"/>
    </row>
    <row r="76" spans="1:18" ht="15.75" customHeight="1" x14ac:dyDescent="0.3">
      <c r="A76" s="50" t="s">
        <v>286</v>
      </c>
      <c r="B76" s="126"/>
      <c r="C76" s="126"/>
      <c r="D76" s="126"/>
      <c r="E76" s="126"/>
      <c r="F76" s="126"/>
      <c r="G76" s="127">
        <f>SUMPRODUCT((D4:D71="PS")*(G4:G71="x"))</f>
        <v>0</v>
      </c>
      <c r="H76" s="127">
        <f>SUMPRODUCT((D4:D71="PS")*(H4:H71="x"))</f>
        <v>0</v>
      </c>
      <c r="I76" s="127">
        <f>SUMPRODUCT((D4:D71="PS")*(I4:I71="x"))</f>
        <v>0</v>
      </c>
      <c r="J76" s="127">
        <f>SUMPRODUCT((D4:D71="PS")*(J4:J71="x"))</f>
        <v>0</v>
      </c>
      <c r="K76" s="127">
        <f>SUMPRODUCT((D4:D71="PS")*(K4:K71="x"))</f>
        <v>0</v>
      </c>
      <c r="L76" s="127">
        <f>SUMPRODUCT((D4:D71="PS")*(L4:L71="x"))</f>
        <v>0</v>
      </c>
      <c r="M76" s="477">
        <f>SUMPRODUCT((D4:D71="PS")*(M4:M71="x"))</f>
        <v>0</v>
      </c>
      <c r="N76" s="477">
        <f>SUMPRODUCT((D4:D71="PS")*(N4:N71="x"))</f>
        <v>0</v>
      </c>
      <c r="O76" s="119"/>
      <c r="P76" s="126"/>
      <c r="Q76">
        <f t="shared" ref="Q76:Q83" si="0">SUM(G76:P76)</f>
        <v>0</v>
      </c>
      <c r="R76" s="126"/>
    </row>
    <row r="77" spans="1:18" ht="15.75" customHeight="1" x14ac:dyDescent="0.3">
      <c r="A77" s="50" t="s">
        <v>287</v>
      </c>
      <c r="B77" s="126"/>
      <c r="C77" s="126"/>
      <c r="D77" s="126"/>
      <c r="E77" s="126"/>
      <c r="F77" s="126"/>
      <c r="G77" s="127">
        <f>SUMPRODUCT((D4:D71="MS")*(G4:G71="x"))</f>
        <v>0</v>
      </c>
      <c r="H77" s="127">
        <f>SUMPRODUCT((D4:D71="MS")*(H4:H71="x"))</f>
        <v>0</v>
      </c>
      <c r="I77" s="127">
        <f>SUMPRODUCT((D4:D71="MS")*(I4:I71="x"))</f>
        <v>0</v>
      </c>
      <c r="J77" s="127">
        <f>SUMPRODUCT((D4:D71="MS")*(J4:J71="x"))</f>
        <v>0</v>
      </c>
      <c r="K77" s="127">
        <f>SUMPRODUCT((D4:D71="MS")*(K4:K71="x"))</f>
        <v>0</v>
      </c>
      <c r="L77" s="127">
        <f>SUMPRODUCT((D4:D71="MS")*(L4:L71="x"))</f>
        <v>0</v>
      </c>
      <c r="M77" s="477">
        <f>SUMPRODUCT((D4:D71="MS")*(M4:M71="x"))</f>
        <v>0</v>
      </c>
      <c r="N77" s="477">
        <f>SUMPRODUCT((D4:D71="MS")*(N4:N71="x"))</f>
        <v>0</v>
      </c>
      <c r="O77" s="119"/>
      <c r="P77" s="126"/>
      <c r="Q77">
        <f t="shared" si="0"/>
        <v>0</v>
      </c>
      <c r="R77" s="126"/>
    </row>
    <row r="78" spans="1:18" ht="15.75" customHeight="1" x14ac:dyDescent="0.3">
      <c r="A78" s="50" t="s">
        <v>288</v>
      </c>
      <c r="B78" s="126"/>
      <c r="C78" s="126"/>
      <c r="D78" s="126"/>
      <c r="E78" s="126"/>
      <c r="F78" s="126"/>
      <c r="G78" s="127">
        <f>SUMPRODUCT((D4:D71="GS")*(G4:G71="x"))</f>
        <v>0</v>
      </c>
      <c r="H78" s="127">
        <f>SUMPRODUCT((D4:D71="GS")*(H4:H71="x"))</f>
        <v>0</v>
      </c>
      <c r="I78" s="127">
        <f>SUMPRODUCT((D4:D71="GS")*(I4:I71="x"))</f>
        <v>0</v>
      </c>
      <c r="J78" s="127">
        <f>SUMPRODUCT((D4:D71="GS")*(J4:J71="x"))</f>
        <v>0</v>
      </c>
      <c r="K78" s="127">
        <f>SUMPRODUCT((D4:D71="GS")*(K4:K71="x"))</f>
        <v>0</v>
      </c>
      <c r="L78" s="127">
        <f>SUMPRODUCT((D4:D71="GS")*(L4:L71="x"))</f>
        <v>0</v>
      </c>
      <c r="M78" s="477">
        <f>SUMPRODUCT((D4:D71="GS")*(M4:M71="x"))</f>
        <v>0</v>
      </c>
      <c r="N78" s="477">
        <f>SUMPRODUCT((D4:D71="GS")*(N4:N71="x"))</f>
        <v>0</v>
      </c>
      <c r="O78" s="119"/>
      <c r="P78" s="126"/>
      <c r="Q78">
        <f t="shared" si="0"/>
        <v>0</v>
      </c>
      <c r="R78" s="126"/>
    </row>
    <row r="79" spans="1:18" ht="13" x14ac:dyDescent="0.25">
      <c r="A79" s="50" t="s">
        <v>289</v>
      </c>
      <c r="F79"/>
      <c r="G79" s="127">
        <f>SUMPRODUCT((D4:D71="CP")*(G4:G71="x"))</f>
        <v>0</v>
      </c>
      <c r="H79" s="127">
        <f>SUMPRODUCT((D4:D71="CP")*(H4:H71="x"))</f>
        <v>0</v>
      </c>
      <c r="I79" s="17">
        <f>SUMPRODUCT((D4:D71="CP")*(I4:I71="x"))</f>
        <v>0</v>
      </c>
      <c r="J79" s="128">
        <f>SUMPRODUCT((D4:D71="CP")*(J4:J71="x"))</f>
        <v>0</v>
      </c>
      <c r="K79" s="128">
        <f>SUMPRODUCT((D4:D71="CP")*(K4:K71="x"))</f>
        <v>0</v>
      </c>
      <c r="L79" s="18">
        <f>SUMPRODUCT((D4:D71="CP")*(L4:L71="x"))</f>
        <v>0</v>
      </c>
      <c r="M79" s="478">
        <f>SUMPRODUCT((D4:D71="CP")*(M4:M71="x"))</f>
        <v>0</v>
      </c>
      <c r="N79" s="478">
        <f>SUMPRODUCT((D4:D71="CP")*(N4:N71="x"))</f>
        <v>0</v>
      </c>
      <c r="Q79">
        <f t="shared" si="0"/>
        <v>0</v>
      </c>
    </row>
    <row r="80" spans="1:18" ht="13" x14ac:dyDescent="0.25">
      <c r="A80" s="50" t="s">
        <v>290</v>
      </c>
      <c r="F80"/>
      <c r="G80" s="127">
        <f>SUMPRODUCT((D4:D71="CE1")*(G4:G71="x"))</f>
        <v>0</v>
      </c>
      <c r="H80" s="127">
        <f>SUMPRODUCT((D4:D71="CE1")*(H4:H71="x"))</f>
        <v>0</v>
      </c>
      <c r="I80" s="17">
        <f>SUMPRODUCT((D4:D71="CE1")*(I4:I71="x"))</f>
        <v>0</v>
      </c>
      <c r="J80" s="128">
        <f>SUMPRODUCT((D4:D71="CE1")*(J4:J71="x"))</f>
        <v>0</v>
      </c>
      <c r="K80" s="128">
        <f>SUMPRODUCT((D4:D71="CE1")*(K4:K71="x"))</f>
        <v>0</v>
      </c>
      <c r="L80" s="18">
        <f>SUMPRODUCT((D4:D71="CE1")*(L4:L71="x"))</f>
        <v>0</v>
      </c>
      <c r="M80" s="478">
        <f>SUMPRODUCT((D4:D71="CE1")*(M4:M71="x"))</f>
        <v>0</v>
      </c>
      <c r="N80" s="478">
        <f>SUMPRODUCT((D4:D71="CE1")*(N4:N71="x"))</f>
        <v>0</v>
      </c>
      <c r="Q80">
        <f t="shared" si="0"/>
        <v>0</v>
      </c>
    </row>
    <row r="81" spans="1:17" ht="13" x14ac:dyDescent="0.3">
      <c r="A81" s="130" t="s">
        <v>291</v>
      </c>
      <c r="F81"/>
      <c r="G81" s="127">
        <f>SUMPRODUCT((D4:D71="CE2")*(G4:G71="x"))</f>
        <v>0</v>
      </c>
      <c r="H81" s="127">
        <f>SUMPRODUCT((D4:D71="CE2")*(H4:H71="x"))</f>
        <v>0</v>
      </c>
      <c r="I81" s="17">
        <f>SUMPRODUCT((D4:D71="CE2")*(I4:I71="x"))</f>
        <v>0</v>
      </c>
      <c r="J81" s="128">
        <f>SUMPRODUCT((D4:D71="CE2")*(J4:J71="x"))</f>
        <v>0</v>
      </c>
      <c r="K81" s="128">
        <f>SUMPRODUCT((D4:D71="CE2")*(K4:K71="x"))</f>
        <v>0</v>
      </c>
      <c r="L81" s="18">
        <f>SUMPRODUCT((D4:D71="CE2")*(L4:L71="x"))</f>
        <v>0</v>
      </c>
      <c r="M81" s="478">
        <f>SUMPRODUCT((D4:D71="CE2")*(M4:M71="x"))</f>
        <v>0</v>
      </c>
      <c r="N81" s="478">
        <f>SUMPRODUCT((D4:D71="CE2")*(N4:N71="x"))</f>
        <v>0</v>
      </c>
      <c r="Q81">
        <f t="shared" si="0"/>
        <v>0</v>
      </c>
    </row>
    <row r="82" spans="1:17" ht="13" x14ac:dyDescent="0.3">
      <c r="A82" s="130" t="s">
        <v>292</v>
      </c>
      <c r="F82"/>
      <c r="G82" s="127">
        <f>SUMPRODUCT((D4:D71="CM1")*(G4:G71="x"))</f>
        <v>0</v>
      </c>
      <c r="H82" s="127">
        <f>SUMPRODUCT((D4:D71="CM1")*(H4:H71="x"))</f>
        <v>0</v>
      </c>
      <c r="I82" s="17">
        <f>SUMPRODUCT((D4:D71="CM1")*(I4:I71="x"))</f>
        <v>0</v>
      </c>
      <c r="J82" s="128">
        <f>SUMPRODUCT((D4:D71="CM1")*(J4:J71="x"))</f>
        <v>0</v>
      </c>
      <c r="K82" s="128">
        <f>SUMPRODUCT((D4:D71="CM1")*(K4:K71="x"))</f>
        <v>0</v>
      </c>
      <c r="L82" s="18">
        <f>SUMPRODUCT((D4:D71="CM1")*(L4:L71="x"))</f>
        <v>0</v>
      </c>
      <c r="M82" s="478">
        <f>SUMPRODUCT((D4:D71="CM1")*(M4:M71="x"))</f>
        <v>0</v>
      </c>
      <c r="N82" s="478">
        <f>SUMPRODUCT((D4:D71="CM1")*(N4:N71="x"))</f>
        <v>0</v>
      </c>
      <c r="Q82">
        <f t="shared" si="0"/>
        <v>0</v>
      </c>
    </row>
    <row r="83" spans="1:17" ht="13" x14ac:dyDescent="0.3">
      <c r="A83" s="130" t="s">
        <v>293</v>
      </c>
      <c r="F83"/>
      <c r="G83" s="127">
        <f>SUMPRODUCT((D4:D71="CM2")*(G4:G71="x"))</f>
        <v>0</v>
      </c>
      <c r="H83" s="127">
        <f>SUMPRODUCT((D4:D71="CM2")*(H4:H71="x"))</f>
        <v>0</v>
      </c>
      <c r="I83" s="17">
        <f>SUMPRODUCT((D4:D71="CM2")*(I4:I71="x"))</f>
        <v>0</v>
      </c>
      <c r="J83" s="128">
        <f>SUMPRODUCT((D4:D71="CM2")*(J4:J71="x"))</f>
        <v>0</v>
      </c>
      <c r="K83" s="128">
        <f>SUMPRODUCT((D4:D71="CM2")*(K4:K71="x"))</f>
        <v>0</v>
      </c>
      <c r="L83" s="18">
        <f>SUMPRODUCT((D4:D71="CM2")*(L4:L71="x"))</f>
        <v>0</v>
      </c>
      <c r="M83" s="478">
        <f>SUMPRODUCT((D4:D71="CM2")*(M4:M71="x"))</f>
        <v>0</v>
      </c>
      <c r="N83" s="478">
        <f>SUMPRODUCT((D4:D71="CM2")*(N4:N71="x"))</f>
        <v>0</v>
      </c>
      <c r="Q83">
        <f t="shared" si="0"/>
        <v>0</v>
      </c>
    </row>
    <row r="84" spans="1:17" ht="13" x14ac:dyDescent="0.3">
      <c r="A84" s="130"/>
      <c r="F84"/>
      <c r="G84" s="19"/>
      <c r="H84" s="20"/>
      <c r="I84" s="21"/>
      <c r="J84" s="22"/>
      <c r="K84" s="22"/>
      <c r="L84" s="23"/>
      <c r="M84" s="456"/>
      <c r="N84" s="456"/>
    </row>
    <row r="85" spans="1:17" ht="14.25" customHeight="1" x14ac:dyDescent="0.3">
      <c r="A85" s="130" t="s">
        <v>226</v>
      </c>
      <c r="F85" s="14">
        <f>SUM(F8:F37)</f>
        <v>695</v>
      </c>
      <c r="G85" s="131">
        <f t="shared" ref="G85:N85" si="1">SUM(G76:G83)</f>
        <v>0</v>
      </c>
      <c r="H85" s="131">
        <f t="shared" si="1"/>
        <v>0</v>
      </c>
      <c r="I85" s="132">
        <f t="shared" si="1"/>
        <v>0</v>
      </c>
      <c r="J85" s="133">
        <f t="shared" si="1"/>
        <v>0</v>
      </c>
      <c r="K85" s="133">
        <f t="shared" si="1"/>
        <v>0</v>
      </c>
      <c r="L85" s="134">
        <f t="shared" si="1"/>
        <v>0</v>
      </c>
      <c r="M85" s="479">
        <f t="shared" si="1"/>
        <v>0</v>
      </c>
      <c r="N85" s="479">
        <f t="shared" si="1"/>
        <v>0</v>
      </c>
      <c r="Q85">
        <f>SUM(G85:P85)</f>
        <v>0</v>
      </c>
    </row>
  </sheetData>
  <autoFilter ref="A3:P71"/>
  <mergeCells count="3">
    <mergeCell ref="G1:H1"/>
    <mergeCell ref="J1:K1"/>
    <mergeCell ref="M1:N1"/>
  </mergeCells>
  <pageMargins left="0.78749999999999998" right="0.78749999999999998" top="0.77013888888888904" bottom="0.390277777777778" header="0.3" footer="0.51180555555555496"/>
  <pageSetup paperSize="9" firstPageNumber="0" orientation="landscape" horizontalDpi="300" verticalDpi="300" r:id="rId1"/>
  <headerFooter>
    <oddHeader>&amp;C&amp;16RENCONTRES USEP&amp;R&amp;12 2010-2011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9</vt:i4>
      </vt:variant>
      <vt:variant>
        <vt:lpstr>Plages nommées</vt:lpstr>
      </vt:variant>
      <vt:variant>
        <vt:i4>48</vt:i4>
      </vt:variant>
    </vt:vector>
  </HeadingPairs>
  <TitlesOfParts>
    <vt:vector size="57" baseType="lpstr">
      <vt:lpstr>Annuaire 2017 2018</vt:lpstr>
      <vt:lpstr>INSCRIPTIONS</vt:lpstr>
      <vt:lpstr>JPN 17</vt:lpstr>
      <vt:lpstr>Pétanque 17</vt:lpstr>
      <vt:lpstr>Course longue 18</vt:lpstr>
      <vt:lpstr>Sport-co 18</vt:lpstr>
      <vt:lpstr>CO 18</vt:lpstr>
      <vt:lpstr>Rando 18</vt:lpstr>
      <vt:lpstr>Athlé 18</vt:lpstr>
      <vt:lpstr>'Athlé 18'!_FilterDatabase</vt:lpstr>
      <vt:lpstr>'CO 18'!_FilterDatabase</vt:lpstr>
      <vt:lpstr>'Course longue 18'!_FilterDatabase</vt:lpstr>
      <vt:lpstr>INSCRIPTIONS!_FilterDatabase</vt:lpstr>
      <vt:lpstr>'JPN 17'!_FilterDatabase</vt:lpstr>
      <vt:lpstr>'Pétanque 17'!_FilterDatabase</vt:lpstr>
      <vt:lpstr>'Rando 18'!_FilterDatabase</vt:lpstr>
      <vt:lpstr>'Sport-co 18'!_FilterDatabase</vt:lpstr>
      <vt:lpstr>'Athlé 18'!_FilterDatabase_0</vt:lpstr>
      <vt:lpstr>'CO 18'!_FilterDatabase_0</vt:lpstr>
      <vt:lpstr>'Course longue 18'!_FilterDatabase_0</vt:lpstr>
      <vt:lpstr>INSCRIPTIONS!_FilterDatabase_0</vt:lpstr>
      <vt:lpstr>'JPN 17'!_FilterDatabase_0</vt:lpstr>
      <vt:lpstr>'Pétanque 17'!_FilterDatabase_0</vt:lpstr>
      <vt:lpstr>'Rando 18'!_FilterDatabase_0</vt:lpstr>
      <vt:lpstr>'Sport-co 18'!_FilterDatabase_0</vt:lpstr>
      <vt:lpstr>'Athlé 18'!_FilterDatabase_0_0</vt:lpstr>
      <vt:lpstr>'CO 18'!_FilterDatabase_0_0</vt:lpstr>
      <vt:lpstr>'Course longue 18'!_FilterDatabase_0_0</vt:lpstr>
      <vt:lpstr>INSCRIPTIONS!_FilterDatabase_0_0</vt:lpstr>
      <vt:lpstr>'JPN 17'!_FilterDatabase_0_0</vt:lpstr>
      <vt:lpstr>'Pétanque 17'!_FilterDatabase_0_0</vt:lpstr>
      <vt:lpstr>'Rando 18'!_FilterDatabase_0_0</vt:lpstr>
      <vt:lpstr>'Sport-co 18'!_FilterDatabase_0_0</vt:lpstr>
      <vt:lpstr>'Athlé 18'!Print_Area_0</vt:lpstr>
      <vt:lpstr>'CO 18'!Print_Area_0</vt:lpstr>
      <vt:lpstr>'Course longue 18'!Print_Area_0</vt:lpstr>
      <vt:lpstr>INSCRIPTIONS!Print_Area_0</vt:lpstr>
      <vt:lpstr>'JPN 17'!Print_Area_0</vt:lpstr>
      <vt:lpstr>'Pétanque 17'!Print_Area_0</vt:lpstr>
      <vt:lpstr>'Rando 18'!Print_Area_0</vt:lpstr>
      <vt:lpstr>'Sport-co 18'!Print_Area_0</vt:lpstr>
      <vt:lpstr>'Athlé 18'!Print_Area_0_0</vt:lpstr>
      <vt:lpstr>'CO 18'!Print_Area_0_0</vt:lpstr>
      <vt:lpstr>'Course longue 18'!Print_Area_0_0</vt:lpstr>
      <vt:lpstr>INSCRIPTIONS!Print_Area_0_0</vt:lpstr>
      <vt:lpstr>'JPN 17'!Print_Area_0_0</vt:lpstr>
      <vt:lpstr>'Pétanque 17'!Print_Area_0_0</vt:lpstr>
      <vt:lpstr>'Rando 18'!Print_Area_0_0</vt:lpstr>
      <vt:lpstr>'Sport-co 18'!Print_Area_0_0</vt:lpstr>
      <vt:lpstr>'Athlé 18'!Zone_d_impression</vt:lpstr>
      <vt:lpstr>'CO 18'!Zone_d_impression</vt:lpstr>
      <vt:lpstr>'Course longue 18'!Zone_d_impression</vt:lpstr>
      <vt:lpstr>INSCRIPTIONS!Zone_d_impression</vt:lpstr>
      <vt:lpstr>'JPN 17'!Zone_d_impression</vt:lpstr>
      <vt:lpstr>'Pétanque 17'!Zone_d_impression</vt:lpstr>
      <vt:lpstr>'Rando 18'!Zone_d_impression</vt:lpstr>
      <vt:lpstr>'Sport-co 18'!Zone_d_impression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</dc:creator>
  <cp:lastModifiedBy>Sylvaine SJ. JANNEZ</cp:lastModifiedBy>
  <cp:revision>1</cp:revision>
  <cp:lastPrinted>2012-09-17T14:34:13Z</cp:lastPrinted>
  <dcterms:created xsi:type="dcterms:W3CDTF">2008-09-21T15:20:05Z</dcterms:created>
  <dcterms:modified xsi:type="dcterms:W3CDTF">2018-11-06T14:44:07Z</dcterms:modified>
  <dc:language>fr-FR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